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7E4A4316-F530-417A-B8CF-7801B90F8CA7}" xr6:coauthVersionLast="47" xr6:coauthVersionMax="47" xr10:uidLastSave="{00000000-0000-0000-0000-000000000000}"/>
  <bookViews>
    <workbookView xWindow="-120" yWindow="-120" windowWidth="29040" windowHeight="15720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6" i="20" l="1"/>
  <c r="F27" i="20" s="1"/>
  <c r="E26" i="20"/>
  <c r="E27" i="20" s="1"/>
  <c r="D26" i="20"/>
  <c r="D27" i="20" s="1"/>
  <c r="F19" i="20"/>
  <c r="F20" i="20" s="1"/>
  <c r="E19" i="20"/>
  <c r="E20" i="20" s="1"/>
  <c r="D19" i="20"/>
  <c r="D20" i="20" s="1"/>
  <c r="F12" i="20"/>
  <c r="F13" i="20" s="1"/>
  <c r="E12" i="20"/>
  <c r="E13" i="20" s="1"/>
  <c r="D12" i="20"/>
  <c r="D13" i="20" s="1"/>
  <c r="N6" i="12" l="1"/>
  <c r="I6" i="12"/>
  <c r="D6" i="12"/>
  <c r="M84" i="16"/>
  <c r="N84" i="16"/>
  <c r="L84" i="16"/>
  <c r="M83" i="16"/>
  <c r="N83" i="16"/>
  <c r="L83" i="16"/>
  <c r="L17" i="16"/>
  <c r="M17" i="16"/>
  <c r="N17" i="16"/>
  <c r="L53" i="16"/>
  <c r="M53" i="16"/>
  <c r="N53" i="16"/>
  <c r="L47" i="16"/>
  <c r="M47" i="16"/>
  <c r="N47" i="16"/>
  <c r="N48" i="16" s="1"/>
  <c r="L37" i="16"/>
  <c r="M37" i="16"/>
  <c r="N37" i="16"/>
  <c r="L44" i="16"/>
  <c r="M44" i="16"/>
  <c r="N44" i="16"/>
  <c r="L78" i="16"/>
  <c r="M78" i="16"/>
  <c r="N78" i="16"/>
  <c r="L62" i="16"/>
  <c r="L63" i="16" s="1"/>
  <c r="M62" i="16"/>
  <c r="M63" i="16" s="1"/>
  <c r="N62" i="16"/>
  <c r="N63" i="16" s="1"/>
  <c r="L74" i="16"/>
  <c r="M74" i="16"/>
  <c r="N74" i="16"/>
  <c r="L82" i="16"/>
  <c r="M82" i="16"/>
  <c r="N82" i="16"/>
  <c r="L28" i="16"/>
  <c r="M28" i="16"/>
  <c r="N28" i="16"/>
  <c r="N56" i="16"/>
  <c r="M56" i="16"/>
  <c r="L56" i="16"/>
  <c r="L24" i="16"/>
  <c r="M24" i="16"/>
  <c r="N24" i="16"/>
  <c r="L69" i="16"/>
  <c r="M69" i="16"/>
  <c r="N69" i="16"/>
  <c r="L59" i="16"/>
  <c r="M59" i="16"/>
  <c r="N59" i="16"/>
  <c r="L21" i="16"/>
  <c r="M21" i="16"/>
  <c r="N21" i="16"/>
  <c r="M48" i="16" l="1"/>
  <c r="L48" i="16"/>
  <c r="J10" i="12" l="1"/>
  <c r="E10" i="12"/>
  <c r="E11" i="12" l="1"/>
  <c r="J11" i="12"/>
</calcChain>
</file>

<file path=xl/sharedStrings.xml><?xml version="1.0" encoding="utf-8"?>
<sst xmlns="http://schemas.openxmlformats.org/spreadsheetml/2006/main" count="545" uniqueCount="330">
  <si>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</si>
  <si>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</si>
  <si>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</si>
  <si>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</si>
  <si>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</si>
  <si>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</si>
  <si>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</si>
  <si>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</si>
  <si>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</si>
  <si>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</si>
  <si>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</si>
  <si>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</si>
  <si>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</si>
  <si>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</si>
  <si>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</si>
  <si>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</si>
  <si>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</si>
  <si>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</si>
  <si>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</si>
  <si>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</si>
  <si>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</si>
  <si>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</si>
  <si>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</si>
  <si>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</si>
  <si>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</si>
  <si>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</si>
  <si>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</si>
  <si>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</si>
  <si>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</si>
  <si>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</si>
  <si>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</si>
  <si>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</si>
  <si>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</si>
  <si>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</si>
  <si>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</si>
  <si>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</si>
  <si>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</si>
  <si>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</si>
  <si>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</si>
  <si>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</si>
  <si>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</si>
  <si>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</si>
  <si>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</si>
  <si>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</si>
  <si>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</si>
  <si>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</si>
  <si>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</si>
  <si>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</si>
  <si>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</si>
  <si>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</si>
  <si>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</si>
  <si>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</si>
  <si>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</si>
  <si>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CB10</t>
  </si>
  <si>
    <t>CB20</t>
  </si>
  <si>
    <t>19/12/2025</t>
  </si>
  <si>
    <t>CB25</t>
  </si>
  <si>
    <t>ــــــــــــــــ</t>
  </si>
  <si>
    <t>CB30</t>
  </si>
  <si>
    <t>Second</t>
  </si>
  <si>
    <t>CB35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</si>
  <si>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</si>
  <si>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</si>
  <si>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</si>
  <si>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</si>
  <si>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</si>
  <si>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</si>
  <si>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</si>
  <si>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</si>
  <si>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</si>
  <si>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</si>
  <si>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</si>
  <si>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</si>
  <si>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</si>
  <si>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</si>
  <si>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</si>
  <si>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</si>
  <si>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</si>
  <si>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</si>
  <si>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</si>
  <si>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</si>
  <si>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</si>
  <si>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</si>
  <si>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</si>
  <si>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</si>
  <si>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</si>
  <si>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</si>
  <si>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</si>
  <si>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</si>
  <si>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</si>
  <si>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Al-Sanam Islamic Bank</t>
  </si>
  <si>
    <t>BSAN</t>
  </si>
  <si>
    <t>ـــــــــــــــــــــــــــــــــــ</t>
  </si>
  <si>
    <t>INCP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</si>
  <si>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</si>
  <si>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</si>
  <si>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</si>
  <si>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</si>
  <si>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</si>
  <si>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</si>
  <si>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</si>
  <si>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</si>
  <si>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</si>
  <si>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</si>
  <si>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</si>
  <si>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BIBI</t>
  </si>
  <si>
    <t>BMNS</t>
  </si>
  <si>
    <t>AIPM</t>
  </si>
  <si>
    <t>Investment Bank of Iraq</t>
  </si>
  <si>
    <t>Al -Mansour Bank</t>
  </si>
  <si>
    <t>Service Sector</t>
  </si>
  <si>
    <t>Industrial Sector</t>
  </si>
  <si>
    <t>Agricultural Sector</t>
  </si>
  <si>
    <t>General Transportation</t>
  </si>
  <si>
    <t>National Chemical &amp;Plastic</t>
  </si>
  <si>
    <t>Modern for Animal Production</t>
  </si>
  <si>
    <t>Mosul Bank For Investment</t>
  </si>
  <si>
    <t>Agricultural Products Meat</t>
  </si>
  <si>
    <t>National Furniture Industries</t>
  </si>
  <si>
    <t>Total of Banks Sector</t>
  </si>
  <si>
    <t>Total of Service Sector</t>
  </si>
  <si>
    <t>Total of Industrial Sector</t>
  </si>
  <si>
    <t>Total of Agricultural Sector</t>
  </si>
  <si>
    <t>National Bank of Iraq</t>
  </si>
  <si>
    <t>BNOI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</si>
  <si>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</si>
  <si>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</si>
  <si>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</si>
  <si>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</si>
  <si>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</si>
  <si>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</si>
  <si>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</si>
  <si>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</si>
  <si>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</si>
  <si>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</si>
  <si>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</si>
  <si>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</si>
  <si>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</si>
  <si>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Al-Ahlyia agricultural production</t>
  </si>
  <si>
    <t>AAHP</t>
  </si>
  <si>
    <t>Region Trade Bank</t>
  </si>
  <si>
    <t>BRTB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</si>
  <si>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</si>
  <si>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</si>
  <si>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</si>
  <si>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</si>
  <si>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</si>
  <si>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</si>
  <si>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</si>
  <si>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</si>
  <si>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Al-Qurtas Islamic Bank</t>
  </si>
  <si>
    <t>BQUR</t>
  </si>
  <si>
    <t>Trust International Islamic Bank</t>
  </si>
  <si>
    <t>BTRU</t>
  </si>
  <si>
    <t>International Islamic Bank</t>
  </si>
  <si>
    <t>BINT</t>
  </si>
  <si>
    <t>Baghdad for Packing Materials</t>
  </si>
  <si>
    <t>IBPM</t>
  </si>
  <si>
    <t xml:space="preserve">AL-Rebass for Poultry&amp;feed </t>
  </si>
  <si>
    <t>AREB</t>
  </si>
  <si>
    <t>-</t>
  </si>
  <si>
    <t>United Bank</t>
  </si>
  <si>
    <t>BUND</t>
  </si>
  <si>
    <t>Modern Construction Materials</t>
  </si>
  <si>
    <t>IMCM</t>
  </si>
  <si>
    <t>Electronic Industry</t>
  </si>
  <si>
    <t>IELI</t>
  </si>
  <si>
    <t>AL-Badia for General Trans</t>
  </si>
  <si>
    <t>SBAG</t>
  </si>
  <si>
    <t>HPAL</t>
  </si>
  <si>
    <t>FIDI</t>
  </si>
  <si>
    <t>Iraqi Deposit Insurance Corporation</t>
  </si>
  <si>
    <t>HISH</t>
  </si>
  <si>
    <t>Ishtar Hotels</t>
  </si>
  <si>
    <t>ABAP</t>
  </si>
  <si>
    <t xml:space="preserve">Babil Animal &amp; Vegetable Production </t>
  </si>
  <si>
    <t>AMEF</t>
  </si>
  <si>
    <t>Middle East for Production- Fish</t>
  </si>
  <si>
    <t>Karmal Brokerage</t>
  </si>
  <si>
    <t>FKSX</t>
  </si>
  <si>
    <t>BBOB</t>
  </si>
  <si>
    <t>Bank of Baghdad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</si>
  <si>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</si>
  <si>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</si>
  <si>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</si>
  <si>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</si>
  <si>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</si>
  <si>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</si>
  <si>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</si>
  <si>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</si>
  <si>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BIIB</t>
  </si>
  <si>
    <t>Iraqi Islamic Bank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</si>
  <si>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</si>
  <si>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</si>
  <si>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</si>
  <si>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</si>
  <si>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</si>
  <si>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</si>
  <si>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</si>
  <si>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</si>
  <si>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</si>
  <si>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</si>
  <si>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</si>
  <si>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>Tourist Village of Mosul dam</t>
  </si>
  <si>
    <t>HTVM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</si>
  <si>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</si>
  <si>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</si>
  <si>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</si>
  <si>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</si>
  <si>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</si>
  <si>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</si>
  <si>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</si>
  <si>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AIRP</t>
  </si>
  <si>
    <t xml:space="preserve">Iraqi Agricultural Products 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</si>
  <si>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</si>
  <si>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</si>
  <si>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</si>
  <si>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</si>
  <si>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</si>
  <si>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</si>
  <si>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</si>
  <si>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BROI</t>
  </si>
  <si>
    <t>Credit Bank Of Iraq</t>
  </si>
  <si>
    <t>Palestine Hotel</t>
  </si>
  <si>
    <t>IMAP</t>
  </si>
  <si>
    <t>Al-Mansour Pharmaceuticals Industries</t>
  </si>
  <si>
    <t>SNUC</t>
  </si>
  <si>
    <t>AL-Nukhba for Construction</t>
  </si>
  <si>
    <t>BAAI</t>
  </si>
  <si>
    <t>Arab Islamic Bank</t>
  </si>
  <si>
    <t>Al-Ameen for Insurance</t>
  </si>
  <si>
    <t>NAME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</si>
  <si>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</si>
  <si>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</si>
  <si>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</si>
  <si>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</si>
  <si>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</si>
  <si>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</si>
  <si>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</si>
  <si>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Al-Taif Islamic Bank</t>
  </si>
  <si>
    <t>BTIB</t>
  </si>
  <si>
    <t>Babylon Hotel</t>
  </si>
  <si>
    <t>HBAY</t>
  </si>
  <si>
    <t>Ameen Al-Iraq Islamic Bank</t>
  </si>
  <si>
    <t>BAME</t>
  </si>
  <si>
    <t>Baghdad -Iraq Transportation</t>
  </si>
  <si>
    <t>SBPT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</si>
  <si>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</si>
  <si>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</si>
  <si>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</si>
  <si>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</si>
  <si>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</si>
  <si>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</si>
  <si>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</si>
  <si>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</si>
  <si>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</si>
  <si>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</si>
  <si>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</si>
  <si>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</si>
  <si>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</si>
  <si>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</si>
  <si>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</si>
  <si>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</si>
  <si>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</si>
  <si>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</si>
  <si>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</si>
  <si>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</si>
  <si>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</si>
  <si>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Economy Bank</t>
  </si>
  <si>
    <t>BEFI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</si>
  <si>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</si>
  <si>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</si>
  <si>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</si>
  <si>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</si>
  <si>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</si>
  <si>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</si>
  <si>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</si>
  <si>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</si>
  <si>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National for Tourist Investment</t>
  </si>
  <si>
    <t>HNTI</t>
  </si>
  <si>
    <t>Iraqi Date Processing and Marketing</t>
  </si>
  <si>
    <t>IIDP</t>
  </si>
  <si>
    <t>Total of Insurance Sector</t>
  </si>
  <si>
    <t>Hammurabi Commercial Bank</t>
  </si>
  <si>
    <t>BHAM</t>
  </si>
  <si>
    <t>Al-Khatam Telecom</t>
  </si>
  <si>
    <t>TZNI</t>
  </si>
  <si>
    <t xml:space="preserve">Gulf Insurance </t>
  </si>
  <si>
    <t>NGIR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</si>
  <si>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</si>
  <si>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</si>
  <si>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</si>
  <si>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</si>
  <si>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</si>
  <si>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</si>
  <si>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</si>
  <si>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Iraqi for Seed Production</t>
  </si>
  <si>
    <t>AISP</t>
  </si>
  <si>
    <t>VAMF</t>
  </si>
  <si>
    <t>Al-Ameen for Financial Investment</t>
  </si>
  <si>
    <t>Investment Sector</t>
  </si>
  <si>
    <t>Total of Investment Sector</t>
  </si>
  <si>
    <t>Iraq Noor Islamic Bank for Investment</t>
  </si>
  <si>
    <t>BINI</t>
  </si>
  <si>
    <t>ISX Trading Indices of Wednesday 1/10/2025</t>
  </si>
  <si>
    <t>Bulletin No (174)</t>
  </si>
  <si>
    <t>Wednesday 1/10/2025</t>
  </si>
  <si>
    <t>Iraq Stock Exchange not trading companies of Wednesday 1/10/2025</t>
  </si>
  <si>
    <t>Cihan Bank for Islamic Investment&amp;Finance</t>
  </si>
  <si>
    <t>BCIH</t>
  </si>
  <si>
    <t>Erbil Investment &amp; FinanceBank</t>
  </si>
  <si>
    <t>BERI</t>
  </si>
  <si>
    <t>Non Iraqis' Bulletin  Wednesday    Oct  1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</si>
  <si>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</si>
  <si>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</si>
  <si>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</si>
  <si>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</si>
  <si>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</si>
  <si>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</si>
  <si>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 xml:space="preserve">National Bank Of Iraq </t>
  </si>
  <si>
    <t>Al-Mansour Bank</t>
  </si>
  <si>
    <t>Total Bank sector</t>
  </si>
  <si>
    <t>Non Iraqi Trading of Regular Market (Sell)</t>
  </si>
  <si>
    <t>Non Iraqi Trading of Second Market (Sell)</t>
  </si>
  <si>
    <t xml:space="preserve"> Industry sector</t>
  </si>
  <si>
    <t>Fallujah for Construction Materials</t>
  </si>
  <si>
    <t>Total Industry sector</t>
  </si>
  <si>
    <t xml:space="preserve">Undisclosed Platform Companies Bulletin No (174) </t>
  </si>
  <si>
    <t>Second Platform Market Bulletin No (174)</t>
  </si>
  <si>
    <t xml:space="preserve">Regular Market Bulletin No (174)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</si>
</sst>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9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6"/>
      <color rgb="FF002060"/>
      <name val="Arial"/>
      <family val="2"/>
    </font>
    <font>
      <sz val="8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b/>
      <sz val="17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sz val="12"/>
      <color rgb="FF002060"/>
      <name val="Calibri"/>
      <family val="2"/>
      <scheme val="minor"/>
    </font>
    <font>
      <b/>
      <sz val="16"/>
      <color rgb="FF002060"/>
      <name val="Calibri"/>
      <family val="2"/>
      <scheme val="minor"/>
    </font>
    <font>
      <b/>
      <sz val="14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3"/>
      <color rgb="FF002060"/>
      <name val="Calibri"/>
      <family val="2"/>
      <scheme val="minor"/>
    </font>
    <font>
      <sz val="11"/>
      <color rgb="FF002060"/>
      <name val="Calibri"/>
      <family val="2"/>
      <scheme val="minor"/>
    </font>
    <font>
      <sz val="12"/>
      <color rgb="FF002060"/>
      <name val="Calibri"/>
      <family val="2"/>
      <scheme val="minor"/>
    </font>
    <font>
      <b/>
      <sz val="17"/>
      <color rgb="FF002060"/>
      <name val="Calibri"/>
      <family val="2"/>
      <scheme val="minor"/>
    </font>
    <font>
      <b/>
      <u/>
      <sz val="16"/>
      <color rgb="FF002060"/>
      <name val="Calibri"/>
      <family val="2"/>
      <scheme val="minor"/>
    </font>
    <font>
      <b/>
      <sz val="15"/>
      <color rgb="FF002060"/>
      <name val="Calibri"/>
      <family val="2"/>
      <scheme val="minor"/>
    </font>
    <font>
      <sz val="14"/>
      <color rgb="FF002060"/>
      <name val="Calibri"/>
      <family val="2"/>
      <scheme val="minor"/>
    </font>
    <font>
      <sz val="11"/>
      <color rgb="FF00B050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5"/>
      <color rgb="FF00B050"/>
      <name val="Calibri"/>
      <family val="2"/>
      <scheme val="minor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4"/>
        <bgColor indexed="12"/>
      </patternFill>
    </fill>
  </fills>
  <borders count="12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577">
    <xf numFmtId="0" fontId="0" fillId="0" borderId="0"/>
    <xf numFmtId="0" fontId="1" fillId="0" borderId="0"/>
    <xf numFmtId="0" fontId="1" fillId="0" borderId="0"/>
    <xf numFmtId="0" fontId="6" fillId="0" borderId="0"/>
    <xf numFmtId="0" fontId="5" fillId="0" borderId="0"/>
    <xf numFmtId="0" fontId="1" fillId="0" borderId="0"/>
    <xf numFmtId="166" fontId="6" fillId="0" borderId="0" applyFont="0" applyFill="0" applyBorder="0" applyAlignment="0" applyProtection="0"/>
    <xf numFmtId="0" fontId="5" fillId="0" borderId="0"/>
    <xf numFmtId="0" fontId="6" fillId="0" borderId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18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2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26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0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3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19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3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27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1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5" fillId="35" borderId="0" applyNumberFormat="0" applyBorder="0" applyAlignment="0" applyProtection="0"/>
    <xf numFmtId="0" fontId="20" fillId="16" borderId="0" applyNumberFormat="0" applyBorder="0" applyAlignment="0" applyProtection="0"/>
    <xf numFmtId="0" fontId="20" fillId="20" borderId="0" applyNumberFormat="0" applyBorder="0" applyAlignment="0" applyProtection="0"/>
    <xf numFmtId="0" fontId="20" fillId="24" borderId="0" applyNumberFormat="0" applyBorder="0" applyAlignment="0" applyProtection="0"/>
    <xf numFmtId="0" fontId="20" fillId="28" borderId="0" applyNumberFormat="0" applyBorder="0" applyAlignment="0" applyProtection="0"/>
    <xf numFmtId="0" fontId="20" fillId="32" borderId="0" applyNumberFormat="0" applyBorder="0" applyAlignment="0" applyProtection="0"/>
    <xf numFmtId="0" fontId="20" fillId="36" borderId="0" applyNumberFormat="0" applyBorder="0" applyAlignment="0" applyProtection="0"/>
    <xf numFmtId="0" fontId="20" fillId="13" borderId="0" applyNumberFormat="0" applyBorder="0" applyAlignment="0" applyProtection="0"/>
    <xf numFmtId="0" fontId="20" fillId="17" borderId="0" applyNumberFormat="0" applyBorder="0" applyAlignment="0" applyProtection="0"/>
    <xf numFmtId="0" fontId="20" fillId="21" borderId="0" applyNumberFormat="0" applyBorder="0" applyAlignment="0" applyProtection="0"/>
    <xf numFmtId="0" fontId="20" fillId="25" borderId="0" applyNumberFormat="0" applyBorder="0" applyAlignment="0" applyProtection="0"/>
    <xf numFmtId="0" fontId="20" fillId="29" borderId="0" applyNumberFormat="0" applyBorder="0" applyAlignment="0" applyProtection="0"/>
    <xf numFmtId="0" fontId="20" fillId="33" borderId="0" applyNumberFormat="0" applyBorder="0" applyAlignment="0" applyProtection="0"/>
    <xf numFmtId="0" fontId="21" fillId="7" borderId="0" applyNumberFormat="0" applyBorder="0" applyAlignment="0" applyProtection="0"/>
    <xf numFmtId="0" fontId="22" fillId="10" borderId="40" applyNumberFormat="0" applyAlignment="0" applyProtection="0"/>
    <xf numFmtId="0" fontId="23" fillId="11" borderId="43" applyNumberFormat="0" applyAlignment="0" applyProtection="0"/>
    <xf numFmtId="166" fontId="19" fillId="0" borderId="0" applyFont="0" applyFill="0" applyBorder="0" applyAlignment="0" applyProtection="0"/>
    <xf numFmtId="0" fontId="24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26" fillId="0" borderId="37" applyNumberFormat="0" applyFill="0" applyAlignment="0" applyProtection="0"/>
    <xf numFmtId="0" fontId="27" fillId="0" borderId="38" applyNumberFormat="0" applyFill="0" applyAlignment="0" applyProtection="0"/>
    <xf numFmtId="0" fontId="28" fillId="0" borderId="39" applyNumberFormat="0" applyFill="0" applyAlignment="0" applyProtection="0"/>
    <xf numFmtId="0" fontId="28" fillId="0" borderId="0" applyNumberFormat="0" applyFill="0" applyBorder="0" applyAlignment="0" applyProtection="0"/>
    <xf numFmtId="0" fontId="29" fillId="9" borderId="40" applyNumberFormat="0" applyAlignment="0" applyProtection="0"/>
    <xf numFmtId="0" fontId="30" fillId="0" borderId="42" applyNumberFormat="0" applyFill="0" applyAlignment="0" applyProtection="0"/>
    <xf numFmtId="0" fontId="31" fillId="8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18" fillId="12" borderId="44" applyNumberFormat="0" applyFont="0" applyAlignment="0" applyProtection="0"/>
    <xf numFmtId="0" fontId="32" fillId="10" borderId="41" applyNumberFormat="0" applyAlignment="0" applyProtection="0"/>
    <xf numFmtId="0" fontId="33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3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37" applyNumberFormat="0" applyFill="0" applyAlignment="0" applyProtection="0"/>
    <xf numFmtId="0" fontId="39" fillId="0" borderId="38" applyNumberFormat="0" applyFill="0" applyAlignment="0" applyProtection="0"/>
    <xf numFmtId="0" fontId="36" fillId="0" borderId="39" applyNumberFormat="0" applyFill="0" applyAlignment="0" applyProtection="0"/>
    <xf numFmtId="0" fontId="36" fillId="0" borderId="0" applyNumberFormat="0" applyFill="0" applyBorder="0" applyAlignment="0" applyProtection="0"/>
    <xf numFmtId="0" fontId="40" fillId="6" borderId="0" applyNumberFormat="0" applyBorder="0" applyAlignment="0" applyProtection="0"/>
    <xf numFmtId="0" fontId="41" fillId="7" borderId="0" applyNumberFormat="0" applyBorder="0" applyAlignment="0" applyProtection="0"/>
    <xf numFmtId="0" fontId="42" fillId="9" borderId="40" applyNumberFormat="0" applyAlignment="0" applyProtection="0"/>
    <xf numFmtId="0" fontId="43" fillId="10" borderId="41" applyNumberFormat="0" applyAlignment="0" applyProtection="0"/>
    <xf numFmtId="0" fontId="44" fillId="10" borderId="40" applyNumberFormat="0" applyAlignment="0" applyProtection="0"/>
    <xf numFmtId="0" fontId="45" fillId="0" borderId="42" applyNumberFormat="0" applyFill="0" applyAlignment="0" applyProtection="0"/>
    <xf numFmtId="0" fontId="46" fillId="11" borderId="43" applyNumberFormat="0" applyAlignment="0" applyProtection="0"/>
    <xf numFmtId="0" fontId="4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45" applyNumberFormat="0" applyFill="0" applyAlignment="0" applyProtection="0"/>
    <xf numFmtId="0" fontId="5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0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1" fillId="37" borderId="0" applyNumberFormat="0" applyBorder="0" applyAlignment="0" applyProtection="0"/>
    <xf numFmtId="0" fontId="51" fillId="38" borderId="0" applyNumberFormat="0" applyBorder="0" applyAlignment="0" applyProtection="0"/>
    <xf numFmtId="0" fontId="51" fillId="39" borderId="0" applyNumberFormat="0" applyBorder="0" applyAlignment="0" applyProtection="0"/>
    <xf numFmtId="0" fontId="54" fillId="55" borderId="56" applyNumberFormat="0" applyAlignment="0" applyProtection="0"/>
    <xf numFmtId="0" fontId="51" fillId="40" borderId="0" applyNumberFormat="0" applyBorder="0" applyAlignment="0" applyProtection="0"/>
    <xf numFmtId="0" fontId="51" fillId="41" borderId="0" applyNumberFormat="0" applyBorder="0" applyAlignment="0" applyProtection="0"/>
    <xf numFmtId="0" fontId="51" fillId="42" borderId="0" applyNumberFormat="0" applyBorder="0" applyAlignment="0" applyProtection="0"/>
    <xf numFmtId="0" fontId="51" fillId="43" borderId="0" applyNumberFormat="0" applyBorder="0" applyAlignment="0" applyProtection="0"/>
    <xf numFmtId="0" fontId="51" fillId="44" borderId="0" applyNumberFormat="0" applyBorder="0" applyAlignment="0" applyProtection="0"/>
    <xf numFmtId="0" fontId="51" fillId="45" borderId="0" applyNumberFormat="0" applyBorder="0" applyAlignment="0" applyProtection="0"/>
    <xf numFmtId="0" fontId="51" fillId="40" borderId="0" applyNumberFormat="0" applyBorder="0" applyAlignment="0" applyProtection="0"/>
    <xf numFmtId="0" fontId="51" fillId="43" borderId="0" applyNumberFormat="0" applyBorder="0" applyAlignment="0" applyProtection="0"/>
    <xf numFmtId="0" fontId="51" fillId="46" borderId="0" applyNumberFormat="0" applyBorder="0" applyAlignment="0" applyProtection="0"/>
    <xf numFmtId="0" fontId="20" fillId="16" borderId="0" applyNumberFormat="0" applyBorder="0" applyAlignment="0" applyProtection="0"/>
    <xf numFmtId="0" fontId="52" fillId="47" borderId="0" applyNumberFormat="0" applyBorder="0" applyAlignment="0" applyProtection="0"/>
    <xf numFmtId="0" fontId="20" fillId="20" borderId="0" applyNumberFormat="0" applyBorder="0" applyAlignment="0" applyProtection="0"/>
    <xf numFmtId="0" fontId="52" fillId="44" borderId="0" applyNumberFormat="0" applyBorder="0" applyAlignment="0" applyProtection="0"/>
    <xf numFmtId="0" fontId="20" fillId="24" borderId="0" applyNumberFormat="0" applyBorder="0" applyAlignment="0" applyProtection="0"/>
    <xf numFmtId="0" fontId="52" fillId="45" borderId="0" applyNumberFormat="0" applyBorder="0" applyAlignment="0" applyProtection="0"/>
    <xf numFmtId="0" fontId="20" fillId="28" borderId="0" applyNumberFormat="0" applyBorder="0" applyAlignment="0" applyProtection="0"/>
    <xf numFmtId="0" fontId="52" fillId="48" borderId="0" applyNumberFormat="0" applyBorder="0" applyAlignment="0" applyProtection="0"/>
    <xf numFmtId="0" fontId="20" fillId="32" borderId="0" applyNumberFormat="0" applyBorder="0" applyAlignment="0" applyProtection="0"/>
    <xf numFmtId="0" fontId="52" fillId="49" borderId="0" applyNumberFormat="0" applyBorder="0" applyAlignment="0" applyProtection="0"/>
    <xf numFmtId="0" fontId="20" fillId="36" borderId="0" applyNumberFormat="0" applyBorder="0" applyAlignment="0" applyProtection="0"/>
    <xf numFmtId="0" fontId="52" fillId="50" borderId="0" applyNumberFormat="0" applyBorder="0" applyAlignment="0" applyProtection="0"/>
    <xf numFmtId="0" fontId="20" fillId="13" borderId="0" applyNumberFormat="0" applyBorder="0" applyAlignment="0" applyProtection="0"/>
    <xf numFmtId="0" fontId="52" fillId="51" borderId="0" applyNumberFormat="0" applyBorder="0" applyAlignment="0" applyProtection="0"/>
    <xf numFmtId="0" fontId="20" fillId="17" borderId="0" applyNumberFormat="0" applyBorder="0" applyAlignment="0" applyProtection="0"/>
    <xf numFmtId="0" fontId="52" fillId="52" borderId="0" applyNumberFormat="0" applyBorder="0" applyAlignment="0" applyProtection="0"/>
    <xf numFmtId="0" fontId="20" fillId="21" borderId="0" applyNumberFormat="0" applyBorder="0" applyAlignment="0" applyProtection="0"/>
    <xf numFmtId="0" fontId="52" fillId="53" borderId="0" applyNumberFormat="0" applyBorder="0" applyAlignment="0" applyProtection="0"/>
    <xf numFmtId="0" fontId="20" fillId="25" borderId="0" applyNumberFormat="0" applyBorder="0" applyAlignment="0" applyProtection="0"/>
    <xf numFmtId="0" fontId="52" fillId="48" borderId="0" applyNumberFormat="0" applyBorder="0" applyAlignment="0" applyProtection="0"/>
    <xf numFmtId="0" fontId="20" fillId="29" borderId="0" applyNumberFormat="0" applyBorder="0" applyAlignment="0" applyProtection="0"/>
    <xf numFmtId="0" fontId="52" fillId="49" borderId="0" applyNumberFormat="0" applyBorder="0" applyAlignment="0" applyProtection="0"/>
    <xf numFmtId="0" fontId="20" fillId="33" borderId="0" applyNumberFormat="0" applyBorder="0" applyAlignment="0" applyProtection="0"/>
    <xf numFmtId="0" fontId="52" fillId="54" borderId="0" applyNumberFormat="0" applyBorder="0" applyAlignment="0" applyProtection="0"/>
    <xf numFmtId="0" fontId="21" fillId="7" borderId="0" applyNumberFormat="0" applyBorder="0" applyAlignment="0" applyProtection="0"/>
    <xf numFmtId="0" fontId="53" fillId="38" borderId="0" applyNumberFormat="0" applyBorder="0" applyAlignment="0" applyProtection="0"/>
    <xf numFmtId="0" fontId="22" fillId="10" borderId="40" applyNumberFormat="0" applyAlignment="0" applyProtection="0"/>
    <xf numFmtId="0" fontId="54" fillId="55" borderId="47" applyNumberFormat="0" applyAlignment="0" applyProtection="0"/>
    <xf numFmtId="0" fontId="23" fillId="11" borderId="43" applyNumberFormat="0" applyAlignment="0" applyProtection="0"/>
    <xf numFmtId="0" fontId="55" fillId="56" borderId="48" applyNumberFormat="0" applyAlignment="0" applyProtection="0"/>
    <xf numFmtId="0" fontId="24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25" fillId="6" borderId="0" applyNumberFormat="0" applyBorder="0" applyAlignment="0" applyProtection="0"/>
    <xf numFmtId="0" fontId="57" fillId="39" borderId="0" applyNumberFormat="0" applyBorder="0" applyAlignment="0" applyProtection="0"/>
    <xf numFmtId="0" fontId="26" fillId="0" borderId="37" applyNumberFormat="0" applyFill="0" applyAlignment="0" applyProtection="0"/>
    <xf numFmtId="0" fontId="58" fillId="0" borderId="49" applyNumberFormat="0" applyFill="0" applyAlignment="0" applyProtection="0"/>
    <xf numFmtId="0" fontId="27" fillId="0" borderId="38" applyNumberFormat="0" applyFill="0" applyAlignment="0" applyProtection="0"/>
    <xf numFmtId="0" fontId="59" fillId="0" borderId="50" applyNumberFormat="0" applyFill="0" applyAlignment="0" applyProtection="0"/>
    <xf numFmtId="0" fontId="28" fillId="0" borderId="39" applyNumberFormat="0" applyFill="0" applyAlignment="0" applyProtection="0"/>
    <xf numFmtId="0" fontId="60" fillId="0" borderId="51" applyNumberFormat="0" applyFill="0" applyAlignment="0" applyProtection="0"/>
    <xf numFmtId="0" fontId="2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29" fillId="9" borderId="40" applyNumberFormat="0" applyAlignment="0" applyProtection="0"/>
    <xf numFmtId="0" fontId="61" fillId="42" borderId="47" applyNumberFormat="0" applyAlignment="0" applyProtection="0"/>
    <xf numFmtId="0" fontId="30" fillId="0" borderId="42" applyNumberFormat="0" applyFill="0" applyAlignment="0" applyProtection="0"/>
    <xf numFmtId="0" fontId="62" fillId="0" borderId="52" applyNumberFormat="0" applyFill="0" applyAlignment="0" applyProtection="0"/>
    <xf numFmtId="0" fontId="31" fillId="8" borderId="0" applyNumberFormat="0" applyBorder="0" applyAlignment="0" applyProtection="0"/>
    <xf numFmtId="0" fontId="63" fillId="57" borderId="0" applyNumberFormat="0" applyBorder="0" applyAlignment="0" applyProtection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5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4" fillId="0" borderId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32" fillId="10" borderId="41" applyNumberFormat="0" applyAlignment="0" applyProtection="0"/>
    <xf numFmtId="0" fontId="65" fillId="55" borderId="54" applyNumberFormat="0" applyAlignment="0" applyProtection="0"/>
    <xf numFmtId="0" fontId="33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34" fillId="0" borderId="45" applyNumberFormat="0" applyFill="0" applyAlignment="0" applyProtection="0"/>
    <xf numFmtId="0" fontId="67" fillId="0" borderId="55" applyNumberFormat="0" applyFill="0" applyAlignment="0" applyProtection="0"/>
    <xf numFmtId="0" fontId="35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1" fillId="42" borderId="47" applyNumberFormat="0" applyAlignment="0" applyProtection="0"/>
    <xf numFmtId="0" fontId="54" fillId="55" borderId="47" applyNumberForma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9" fillId="8" borderId="0" applyNumberFormat="0" applyBorder="0" applyAlignment="0" applyProtection="0"/>
    <xf numFmtId="0" fontId="50" fillId="16" borderId="0" applyNumberFormat="0" applyBorder="0" applyAlignment="0" applyProtection="0"/>
    <xf numFmtId="0" fontId="50" fillId="20" borderId="0" applyNumberFormat="0" applyBorder="0" applyAlignment="0" applyProtection="0"/>
    <xf numFmtId="0" fontId="50" fillId="24" borderId="0" applyNumberFormat="0" applyBorder="0" applyAlignment="0" applyProtection="0"/>
    <xf numFmtId="0" fontId="50" fillId="28" borderId="0" applyNumberFormat="0" applyBorder="0" applyAlignment="0" applyProtection="0"/>
    <xf numFmtId="0" fontId="50" fillId="32" borderId="0" applyNumberFormat="0" applyBorder="0" applyAlignment="0" applyProtection="0"/>
    <xf numFmtId="0" fontId="50" fillId="36" borderId="0" applyNumberFormat="0" applyBorder="0" applyAlignment="0" applyProtection="0"/>
    <xf numFmtId="0" fontId="1" fillId="0" borderId="0"/>
    <xf numFmtId="0" fontId="1" fillId="12" borderId="44" applyNumberFormat="0" applyFont="0" applyAlignment="0" applyProtection="0"/>
    <xf numFmtId="0" fontId="54" fillId="55" borderId="47" applyNumberFormat="0" applyAlignment="0" applyProtection="0"/>
    <xf numFmtId="0" fontId="61" fillId="42" borderId="47" applyNumberFormat="0" applyAlignment="0" applyProtection="0"/>
    <xf numFmtId="0" fontId="6" fillId="58" borderId="53" applyNumberFormat="0" applyFont="0" applyAlignment="0" applyProtection="0"/>
    <xf numFmtId="0" fontId="6" fillId="58" borderId="53" applyNumberFormat="0" applyFont="0" applyAlignment="0" applyProtection="0"/>
    <xf numFmtId="0" fontId="65" fillId="55" borderId="54" applyNumberFormat="0" applyAlignment="0" applyProtection="0"/>
    <xf numFmtId="0" fontId="67" fillId="0" borderId="55" applyNumberFormat="0" applyFill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1" fillId="42" borderId="56" applyNumberFormat="0" applyAlignment="0" applyProtection="0"/>
    <xf numFmtId="0" fontId="54" fillId="55" borderId="56" applyNumberForma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56" applyNumberFormat="0" applyAlignment="0" applyProtection="0"/>
    <xf numFmtId="0" fontId="61" fillId="42" borderId="56" applyNumberFormat="0" applyAlignment="0" applyProtection="0"/>
    <xf numFmtId="0" fontId="6" fillId="58" borderId="57" applyNumberFormat="0" applyFont="0" applyAlignment="0" applyProtection="0"/>
    <xf numFmtId="0" fontId="6" fillId="58" borderId="57" applyNumberFormat="0" applyFont="0" applyAlignment="0" applyProtection="0"/>
    <xf numFmtId="0" fontId="65" fillId="55" borderId="58" applyNumberFormat="0" applyAlignment="0" applyProtection="0"/>
    <xf numFmtId="0" fontId="67" fillId="0" borderId="59" applyNumberFormat="0" applyFill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57" applyNumberFormat="0" applyFont="0" applyAlignment="0" applyProtection="0"/>
    <xf numFmtId="0" fontId="54" fillId="55" borderId="72" applyNumberFormat="0" applyAlignment="0" applyProtection="0"/>
    <xf numFmtId="0" fontId="6" fillId="58" borderId="73" applyNumberFormat="0" applyFont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1" fillId="42" borderId="72" applyNumberFormat="0" applyAlignment="0" applyProtection="0"/>
    <xf numFmtId="0" fontId="54" fillId="55" borderId="72" applyNumberForma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1" fillId="42" borderId="72" applyNumberFormat="0" applyAlignment="0" applyProtection="0"/>
    <xf numFmtId="0" fontId="54" fillId="55" borderId="72" applyNumberForma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1" fillId="42" borderId="72" applyNumberFormat="0" applyAlignment="0" applyProtection="0"/>
    <xf numFmtId="0" fontId="54" fillId="55" borderId="72" applyNumberForma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1" fillId="42" borderId="72" applyNumberFormat="0" applyAlignment="0" applyProtection="0"/>
    <xf numFmtId="0" fontId="54" fillId="55" borderId="72" applyNumberForma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54" fillId="55" borderId="72" applyNumberFormat="0" applyAlignment="0" applyProtection="0"/>
    <xf numFmtId="0" fontId="61" fillId="42" borderId="72" applyNumberFormat="0" applyAlignment="0" applyProtection="0"/>
    <xf numFmtId="0" fontId="6" fillId="58" borderId="73" applyNumberFormat="0" applyFont="0" applyAlignment="0" applyProtection="0"/>
    <xf numFmtId="0" fontId="6" fillId="58" borderId="73" applyNumberFormat="0" applyFont="0" applyAlignment="0" applyProtection="0"/>
    <xf numFmtId="0" fontId="65" fillId="55" borderId="74" applyNumberFormat="0" applyAlignment="0" applyProtection="0"/>
    <xf numFmtId="0" fontId="67" fillId="0" borderId="75" applyNumberFormat="0" applyFill="0" applyAlignment="0" applyProtection="0"/>
    <xf numFmtId="0" fontId="6" fillId="58" borderId="73" applyNumberFormat="0" applyFont="0" applyAlignment="0" applyProtection="0"/>
    <xf numFmtId="0" fontId="6" fillId="58" borderId="82" applyNumberFormat="0" applyFont="0" applyAlignment="0" applyProtection="0"/>
    <xf numFmtId="0" fontId="65" fillId="55" borderId="83" applyNumberFormat="0" applyAlignment="0" applyProtection="0"/>
    <xf numFmtId="0" fontId="6" fillId="58" borderId="82" applyNumberFormat="0" applyFont="0" applyAlignment="0" applyProtection="0"/>
    <xf numFmtId="0" fontId="54" fillId="55" borderId="81" applyNumberFormat="0" applyAlignment="0" applyProtection="0"/>
    <xf numFmtId="0" fontId="6" fillId="58" borderId="82" applyNumberFormat="0" applyFont="0" applyAlignment="0" applyProtection="0"/>
    <xf numFmtId="0" fontId="67" fillId="0" borderId="84" applyNumberFormat="0" applyFill="0" applyAlignment="0" applyProtection="0"/>
    <xf numFmtId="0" fontId="65" fillId="55" borderId="83" applyNumberFormat="0" applyAlignment="0" applyProtection="0"/>
    <xf numFmtId="0" fontId="67" fillId="0" borderId="84" applyNumberFormat="0" applyFill="0" applyAlignment="0" applyProtection="0"/>
    <xf numFmtId="0" fontId="61" fillId="42" borderId="81" applyNumberFormat="0" applyAlignment="0" applyProtection="0"/>
    <xf numFmtId="0" fontId="54" fillId="55" borderId="81" applyNumberFormat="0" applyAlignment="0" applyProtection="0"/>
    <xf numFmtId="0" fontId="6" fillId="58" borderId="82" applyNumberFormat="0" applyFont="0" applyAlignment="0" applyProtection="0"/>
    <xf numFmtId="0" fontId="54" fillId="55" borderId="81" applyNumberFormat="0" applyAlignment="0" applyProtection="0"/>
    <xf numFmtId="0" fontId="61" fillId="42" borderId="81" applyNumberFormat="0" applyAlignment="0" applyProtection="0"/>
    <xf numFmtId="0" fontId="54" fillId="55" borderId="81" applyNumberFormat="0" applyAlignment="0" applyProtection="0"/>
    <xf numFmtId="0" fontId="67" fillId="0" borderId="84" applyNumberFormat="0" applyFill="0" applyAlignment="0" applyProtection="0"/>
    <xf numFmtId="0" fontId="65" fillId="55" borderId="83" applyNumberFormat="0" applyAlignment="0" applyProtection="0"/>
    <xf numFmtId="0" fontId="67" fillId="0" borderId="84" applyNumberFormat="0" applyFill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1" fillId="42" borderId="81" applyNumberFormat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5" fillId="55" borderId="83" applyNumberFormat="0" applyAlignment="0" applyProtection="0"/>
    <xf numFmtId="0" fontId="6" fillId="58" borderId="82" applyNumberFormat="0" applyFont="0" applyAlignment="0" applyProtection="0"/>
    <xf numFmtId="0" fontId="6" fillId="58" borderId="82" applyNumberFormat="0" applyFont="0" applyAlignment="0" applyProtection="0"/>
    <xf numFmtId="0" fontId="61" fillId="42" borderId="81" applyNumberFormat="0" applyAlignment="0" applyProtection="0"/>
    <xf numFmtId="0" fontId="54" fillId="55" borderId="81" applyNumberFormat="0" applyAlignment="0" applyProtection="0"/>
    <xf numFmtId="0" fontId="54" fillId="55" borderId="81" applyNumberFormat="0" applyAlignment="0" applyProtection="0"/>
    <xf numFmtId="0" fontId="67" fillId="0" borderId="84" applyNumberFormat="0" applyFill="0" applyAlignment="0" applyProtection="0"/>
    <xf numFmtId="0" fontId="67" fillId="0" borderId="84" applyNumberFormat="0" applyFill="0" applyAlignment="0" applyProtection="0"/>
    <xf numFmtId="0" fontId="61" fillId="42" borderId="81" applyNumberFormat="0" applyAlignment="0" applyProtection="0"/>
    <xf numFmtId="0" fontId="6" fillId="58" borderId="82" applyNumberFormat="0" applyFont="0" applyAlignment="0" applyProtection="0"/>
    <xf numFmtId="0" fontId="65" fillId="55" borderId="83" applyNumberFormat="0" applyAlignment="0" applyProtection="0"/>
    <xf numFmtId="0" fontId="6" fillId="58" borderId="82" applyNumberFormat="0" applyFont="0" applyAlignment="0" applyProtection="0"/>
    <xf numFmtId="0" fontId="61" fillId="42" borderId="81" applyNumberFormat="0" applyAlignment="0" applyProtection="0"/>
    <xf numFmtId="0" fontId="65" fillId="55" borderId="83" applyNumberFormat="0" applyAlignment="0" applyProtection="0"/>
    <xf numFmtId="0" fontId="54" fillId="55" borderId="89" applyNumberFormat="0" applyAlignment="0" applyProtection="0"/>
    <xf numFmtId="0" fontId="61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54" fillId="55" borderId="89" applyNumberFormat="0" applyAlignment="0" applyProtection="0"/>
    <xf numFmtId="0" fontId="61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1" fillId="42" borderId="89" applyNumberFormat="0" applyAlignment="0" applyProtection="0"/>
    <xf numFmtId="0" fontId="54" fillId="55" borderId="89" applyNumberForma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1" fillId="42" borderId="89" applyNumberFormat="0" applyAlignment="0" applyProtection="0"/>
    <xf numFmtId="0" fontId="54" fillId="55" borderId="89" applyNumberForma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54" fillId="55" borderId="89" applyNumberFormat="0" applyAlignment="0" applyProtection="0"/>
    <xf numFmtId="0" fontId="61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54" fillId="55" borderId="89" applyNumberFormat="0" applyAlignment="0" applyProtection="0"/>
    <xf numFmtId="0" fontId="61" fillId="42" borderId="89" applyNumberFormat="0" applyAlignment="0" applyProtection="0"/>
    <xf numFmtId="0" fontId="6" fillId="58" borderId="90" applyNumberFormat="0" applyFont="0" applyAlignment="0" applyProtection="0"/>
    <xf numFmtId="0" fontId="6" fillId="58" borderId="90" applyNumberFormat="0" applyFont="0" applyAlignment="0" applyProtection="0"/>
    <xf numFmtId="0" fontId="65" fillId="55" borderId="91" applyNumberFormat="0" applyAlignment="0" applyProtection="0"/>
    <xf numFmtId="0" fontId="67" fillId="0" borderId="92" applyNumberFormat="0" applyFill="0" applyAlignment="0" applyProtection="0"/>
    <xf numFmtId="0" fontId="54" fillId="55" borderId="112" applyNumberFormat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1" fillId="42" borderId="112" applyNumberFormat="0" applyAlignment="0" applyProtection="0"/>
    <xf numFmtId="0" fontId="54" fillId="55" borderId="112" applyNumberForma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2" applyNumberFormat="0" applyAlignment="0" applyProtection="0"/>
    <xf numFmtId="0" fontId="61" fillId="42" borderId="112" applyNumberFormat="0" applyAlignment="0" applyProtection="0"/>
    <xf numFmtId="0" fontId="6" fillId="58" borderId="113" applyNumberFormat="0" applyFont="0" applyAlignment="0" applyProtection="0"/>
    <xf numFmtId="0" fontId="6" fillId="58" borderId="113" applyNumberFormat="0" applyFont="0" applyAlignment="0" applyProtection="0"/>
    <xf numFmtId="0" fontId="65" fillId="55" borderId="114" applyNumberFormat="0" applyAlignment="0" applyProtection="0"/>
    <xf numFmtId="0" fontId="67" fillId="0" borderId="115" applyNumberFormat="0" applyFill="0" applyAlignment="0" applyProtection="0"/>
    <xf numFmtId="0" fontId="54" fillId="55" borderId="119" applyNumberFormat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6" fillId="58" borderId="113" applyNumberFormat="0" applyFont="0" applyAlignment="0" applyProtection="0"/>
    <xf numFmtId="0" fontId="54" fillId="55" borderId="119" applyNumberFormat="0" applyAlignment="0" applyProtection="0"/>
    <xf numFmtId="0" fontId="6" fillId="58" borderId="120" applyNumberFormat="0" applyFont="0" applyAlignment="0" applyProtection="0"/>
    <xf numFmtId="0" fontId="54" fillId="55" borderId="119" applyNumberFormat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1" fillId="42" borderId="119" applyNumberFormat="0" applyAlignment="0" applyProtection="0"/>
    <xf numFmtId="0" fontId="54" fillId="55" borderId="119" applyNumberForma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1" fillId="42" borderId="119" applyNumberFormat="0" applyAlignment="0" applyProtection="0"/>
    <xf numFmtId="0" fontId="54" fillId="55" borderId="119" applyNumberForma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54" fillId="55" borderId="119" applyNumberFormat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54" fillId="55" borderId="119" applyNumberFormat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1" fillId="42" borderId="119" applyNumberFormat="0" applyAlignment="0" applyProtection="0"/>
    <xf numFmtId="0" fontId="54" fillId="55" borderId="119" applyNumberForma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1" fillId="42" borderId="119" applyNumberFormat="0" applyAlignment="0" applyProtection="0"/>
    <xf numFmtId="0" fontId="54" fillId="55" borderId="119" applyNumberForma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54" fillId="55" borderId="119" applyNumberFormat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54" fillId="55" borderId="119" applyNumberFormat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" fillId="58" borderId="120" applyNumberFormat="0" applyFont="0" applyAlignment="0" applyProtection="0"/>
    <xf numFmtId="0" fontId="54" fillId="55" borderId="119" applyNumberFormat="0" applyAlignment="0" applyProtection="0"/>
    <xf numFmtId="0" fontId="6" fillId="58" borderId="120" applyNumberFormat="0" applyFont="0" applyAlignment="0" applyProtection="0"/>
    <xf numFmtId="0" fontId="67" fillId="0" borderId="122" applyNumberFormat="0" applyFill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61" fillId="42" borderId="119" applyNumberFormat="0" applyAlignment="0" applyProtection="0"/>
    <xf numFmtId="0" fontId="54" fillId="55" borderId="119" applyNumberFormat="0" applyAlignment="0" applyProtection="0"/>
    <xf numFmtId="0" fontId="6" fillId="58" borderId="120" applyNumberFormat="0" applyFont="0" applyAlignment="0" applyProtection="0"/>
    <xf numFmtId="0" fontId="54" fillId="55" borderId="119" applyNumberFormat="0" applyAlignment="0" applyProtection="0"/>
    <xf numFmtId="0" fontId="61" fillId="42" borderId="119" applyNumberFormat="0" applyAlignment="0" applyProtection="0"/>
    <xf numFmtId="0" fontId="54" fillId="55" borderId="119" applyNumberFormat="0" applyAlignment="0" applyProtection="0"/>
    <xf numFmtId="0" fontId="67" fillId="0" borderId="122" applyNumberFormat="0" applyFill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1" fillId="42" borderId="119" applyNumberFormat="0" applyAlignment="0" applyProtection="0"/>
    <xf numFmtId="0" fontId="54" fillId="55" borderId="119" applyNumberFormat="0" applyAlignment="0" applyProtection="0"/>
    <xf numFmtId="0" fontId="54" fillId="55" borderId="119" applyNumberFormat="0" applyAlignment="0" applyProtection="0"/>
    <xf numFmtId="0" fontId="67" fillId="0" borderId="122" applyNumberFormat="0" applyFill="0" applyAlignment="0" applyProtection="0"/>
    <xf numFmtId="0" fontId="67" fillId="0" borderId="122" applyNumberFormat="0" applyFill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" fillId="58" borderId="120" applyNumberFormat="0" applyFont="0" applyAlignment="0" applyProtection="0"/>
    <xf numFmtId="0" fontId="61" fillId="42" borderId="119" applyNumberFormat="0" applyAlignment="0" applyProtection="0"/>
    <xf numFmtId="0" fontId="65" fillId="55" borderId="121" applyNumberFormat="0" applyAlignment="0" applyProtection="0"/>
    <xf numFmtId="0" fontId="54" fillId="55" borderId="119" applyNumberFormat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54" fillId="55" borderId="119" applyNumberFormat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1" fillId="42" borderId="119" applyNumberFormat="0" applyAlignment="0" applyProtection="0"/>
    <xf numFmtId="0" fontId="54" fillId="55" borderId="119" applyNumberForma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1" fillId="42" borderId="119" applyNumberFormat="0" applyAlignment="0" applyProtection="0"/>
    <xf numFmtId="0" fontId="54" fillId="55" borderId="119" applyNumberForma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54" fillId="55" borderId="119" applyNumberFormat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  <xf numFmtId="0" fontId="54" fillId="55" borderId="119" applyNumberFormat="0" applyAlignment="0" applyProtection="0"/>
    <xf numFmtId="0" fontId="61" fillId="42" borderId="119" applyNumberFormat="0" applyAlignment="0" applyProtection="0"/>
    <xf numFmtId="0" fontId="6" fillId="58" borderId="120" applyNumberFormat="0" applyFont="0" applyAlignment="0" applyProtection="0"/>
    <xf numFmtId="0" fontId="6" fillId="58" borderId="120" applyNumberFormat="0" applyFont="0" applyAlignment="0" applyProtection="0"/>
    <xf numFmtId="0" fontId="65" fillId="55" borderId="121" applyNumberFormat="0" applyAlignment="0" applyProtection="0"/>
    <xf numFmtId="0" fontId="67" fillId="0" borderId="122" applyNumberFormat="0" applyFill="0" applyAlignment="0" applyProtection="0"/>
  </cellStyleXfs>
  <cellXfs count="311">
    <xf numFmtId="0" fontId="0" fillId="0" borderId="0" xfId="0"/>
    <xf numFmtId="0" fontId="2" fillId="0" borderId="0" xfId="0" applyFont="1"/>
    <xf numFmtId="0" fontId="4" fillId="0" borderId="0" xfId="0" applyFont="1"/>
    <xf numFmtId="0" fontId="5" fillId="0" borderId="0" xfId="0" applyFont="1"/>
    <xf numFmtId="0" fontId="0" fillId="0" borderId="0" xfId="0" applyAlignment="1">
      <alignment horizontal="center"/>
    </xf>
    <xf numFmtId="0" fontId="9" fillId="0" borderId="10" xfId="1" applyFont="1" applyBorder="1" applyAlignment="1">
      <alignment vertical="center" wrapText="1"/>
    </xf>
    <xf numFmtId="0" fontId="11" fillId="0" borderId="0" xfId="0" applyFont="1"/>
    <xf numFmtId="0" fontId="8" fillId="4" borderId="30" xfId="1" applyFont="1" applyFill="1" applyBorder="1" applyAlignment="1">
      <alignment horizontal="center" vertical="center" wrapText="1"/>
    </xf>
    <xf numFmtId="0" fontId="8" fillId="4" borderId="31" xfId="1" applyFont="1" applyFill="1" applyBorder="1" applyAlignment="1">
      <alignment horizontal="center" vertical="center" wrapText="1"/>
    </xf>
    <xf numFmtId="0" fontId="14" fillId="0" borderId="0" xfId="0" applyFont="1"/>
    <xf numFmtId="0" fontId="14" fillId="3" borderId="0" xfId="0" applyFont="1" applyFill="1"/>
    <xf numFmtId="0" fontId="16" fillId="0" borderId="4" xfId="0" applyFont="1" applyBorder="1"/>
    <xf numFmtId="0" fontId="17" fillId="0" borderId="4" xfId="0" applyFont="1" applyBorder="1" applyAlignment="1">
      <alignment vertical="center"/>
    </xf>
    <xf numFmtId="0" fontId="12" fillId="0" borderId="0" xfId="0" applyFont="1"/>
    <xf numFmtId="3" fontId="12" fillId="0" borderId="0" xfId="0" applyNumberFormat="1" applyFont="1"/>
    <xf numFmtId="3" fontId="12" fillId="0" borderId="0" xfId="0" applyNumberFormat="1" applyFont="1" applyAlignment="1">
      <alignment horizontal="center"/>
    </xf>
    <xf numFmtId="14" fontId="9" fillId="0" borderId="10" xfId="2" applyNumberFormat="1" applyFont="1" applyBorder="1" applyAlignment="1">
      <alignment horizontal="center" vertical="center"/>
    </xf>
    <xf numFmtId="0" fontId="9" fillId="0" borderId="29" xfId="2" applyFont="1" applyBorder="1" applyAlignment="1">
      <alignment vertical="center" wrapText="1"/>
    </xf>
    <xf numFmtId="0" fontId="9" fillId="3" borderId="10" xfId="1" applyFont="1" applyFill="1" applyBorder="1" applyAlignment="1">
      <alignment vertical="center" wrapText="1"/>
    </xf>
    <xf numFmtId="0" fontId="15" fillId="0" borderId="4" xfId="0" applyFont="1" applyBorder="1" applyAlignment="1">
      <alignment vertical="center"/>
    </xf>
    <xf numFmtId="0" fontId="74" fillId="3" borderId="0" xfId="0" applyFont="1" applyFill="1"/>
    <xf numFmtId="4" fontId="74" fillId="3" borderId="0" xfId="0" applyNumberFormat="1" applyFont="1" applyFill="1"/>
    <xf numFmtId="3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3" fontId="74" fillId="3" borderId="4" xfId="0" applyNumberFormat="1" applyFont="1" applyFill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0" fontId="71" fillId="0" borderId="19" xfId="1" applyFont="1" applyBorder="1" applyAlignment="1">
      <alignment horizontal="center" vertical="center" wrapText="1"/>
    </xf>
    <xf numFmtId="3" fontId="71" fillId="0" borderId="10" xfId="1" applyNumberFormat="1" applyFont="1" applyBorder="1" applyAlignment="1">
      <alignment horizontal="center" vertical="center" wrapText="1"/>
    </xf>
    <xf numFmtId="0" fontId="76" fillId="3" borderId="20" xfId="0" applyFont="1" applyFill="1" applyBorder="1" applyAlignment="1">
      <alignment horizontal="center" vertical="center"/>
    </xf>
    <xf numFmtId="0" fontId="76" fillId="3" borderId="21" xfId="0" applyFont="1" applyFill="1" applyBorder="1" applyAlignment="1">
      <alignment horizontal="center" vertical="center"/>
    </xf>
    <xf numFmtId="0" fontId="71" fillId="0" borderId="10" xfId="1" applyFont="1" applyBorder="1" applyAlignment="1">
      <alignment horizontal="center" vertical="center" wrapText="1"/>
    </xf>
    <xf numFmtId="0" fontId="77" fillId="3" borderId="22" xfId="0" applyFont="1" applyFill="1" applyBorder="1" applyAlignment="1">
      <alignment horizontal="center" vertical="center"/>
    </xf>
    <xf numFmtId="0" fontId="76" fillId="0" borderId="0" xfId="0" applyFont="1"/>
    <xf numFmtId="0" fontId="71" fillId="3" borderId="0" xfId="0" applyFont="1" applyFill="1" applyAlignment="1">
      <alignment horizontal="center" vertical="center"/>
    </xf>
    <xf numFmtId="0" fontId="76" fillId="3" borderId="22" xfId="0" applyFont="1" applyFill="1" applyBorder="1" applyAlignment="1">
      <alignment horizontal="center" vertical="center"/>
    </xf>
    <xf numFmtId="0" fontId="76" fillId="3" borderId="24" xfId="0" applyFont="1" applyFill="1" applyBorder="1" applyAlignment="1">
      <alignment horizontal="center" vertical="center"/>
    </xf>
    <xf numFmtId="3" fontId="71" fillId="0" borderId="10" xfId="0" applyNumberFormat="1" applyFont="1" applyBorder="1" applyAlignment="1">
      <alignment horizontal="center" vertical="center"/>
    </xf>
    <xf numFmtId="0" fontId="76" fillId="3" borderId="25" xfId="0" applyFont="1" applyFill="1" applyBorder="1" applyAlignment="1">
      <alignment horizontal="center" vertical="center"/>
    </xf>
    <xf numFmtId="0" fontId="77" fillId="3" borderId="24" xfId="0" applyFont="1" applyFill="1" applyBorder="1" applyAlignment="1">
      <alignment horizontal="center" vertical="center"/>
    </xf>
    <xf numFmtId="0" fontId="77" fillId="3" borderId="0" xfId="0" applyFont="1" applyFill="1" applyAlignment="1">
      <alignment horizontal="center" vertical="center"/>
    </xf>
    <xf numFmtId="0" fontId="74" fillId="0" borderId="0" xfId="0" applyFont="1"/>
    <xf numFmtId="4" fontId="74" fillId="0" borderId="0" xfId="0" applyNumberFormat="1" applyFont="1"/>
    <xf numFmtId="3" fontId="74" fillId="0" borderId="0" xfId="0" applyNumberFormat="1" applyFont="1"/>
    <xf numFmtId="3" fontId="74" fillId="0" borderId="0" xfId="0" applyNumberFormat="1" applyFont="1" applyAlignment="1">
      <alignment horizontal="center"/>
    </xf>
    <xf numFmtId="2" fontId="72" fillId="0" borderId="5" xfId="0" applyNumberFormat="1" applyFont="1" applyBorder="1" applyAlignment="1">
      <alignment horizontal="left" indent="1"/>
    </xf>
    <xf numFmtId="2" fontId="74" fillId="0" borderId="4" xfId="0" applyNumberFormat="1" applyFont="1" applyBorder="1" applyAlignment="1">
      <alignment horizontal="left" indent="1"/>
    </xf>
    <xf numFmtId="2" fontId="74" fillId="0" borderId="8" xfId="0" applyNumberFormat="1" applyFont="1" applyBorder="1" applyAlignment="1">
      <alignment horizontal="left" indent="1"/>
    </xf>
    <xf numFmtId="2" fontId="74" fillId="0" borderId="11" xfId="0" applyNumberFormat="1" applyFont="1" applyBorder="1" applyAlignment="1">
      <alignment horizontal="left" indent="1"/>
    </xf>
    <xf numFmtId="2" fontId="74" fillId="0" borderId="60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vertical="center" indent="1"/>
    </xf>
    <xf numFmtId="2" fontId="74" fillId="0" borderId="2" xfId="0" applyNumberFormat="1" applyFont="1" applyBorder="1" applyAlignment="1">
      <alignment horizontal="left" indent="1"/>
    </xf>
    <xf numFmtId="1" fontId="72" fillId="0" borderId="10" xfId="0" applyNumberFormat="1" applyFont="1" applyBorder="1" applyAlignment="1">
      <alignment horizontal="center" vertical="center"/>
    </xf>
    <xf numFmtId="4" fontId="72" fillId="0" borderId="5" xfId="0" applyNumberFormat="1" applyFont="1" applyBorder="1" applyAlignment="1">
      <alignment horizontal="left" vertical="center" indent="1"/>
    </xf>
    <xf numFmtId="0" fontId="74" fillId="0" borderId="11" xfId="0" applyFont="1" applyBorder="1" applyAlignment="1">
      <alignment horizontal="left" indent="1"/>
    </xf>
    <xf numFmtId="3" fontId="72" fillId="0" borderId="11" xfId="0" applyNumberFormat="1" applyFont="1" applyBorder="1" applyAlignment="1">
      <alignment horizontal="left" vertical="center" indent="1"/>
    </xf>
    <xf numFmtId="2" fontId="80" fillId="0" borderId="10" xfId="0" applyNumberFormat="1" applyFont="1" applyBorder="1" applyAlignment="1">
      <alignment horizontal="center" vertical="center"/>
    </xf>
    <xf numFmtId="2" fontId="74" fillId="0" borderId="14" xfId="0" applyNumberFormat="1" applyFont="1" applyBorder="1" applyAlignment="1">
      <alignment horizontal="left" indent="1"/>
    </xf>
    <xf numFmtId="2" fontId="81" fillId="0" borderId="16" xfId="0" applyNumberFormat="1" applyFont="1" applyBorder="1" applyAlignment="1">
      <alignment horizontal="left" indent="1"/>
    </xf>
    <xf numFmtId="3" fontId="0" fillId="0" borderId="0" xfId="0" applyNumberFormat="1"/>
    <xf numFmtId="0" fontId="0" fillId="0" borderId="11" xfId="0" applyBorder="1" applyAlignment="1">
      <alignment horizontal="left" indent="1"/>
    </xf>
    <xf numFmtId="2" fontId="0" fillId="0" borderId="11" xfId="0" applyNumberFormat="1" applyBorder="1" applyAlignment="1">
      <alignment horizontal="left" indent="1"/>
    </xf>
    <xf numFmtId="2" fontId="73" fillId="0" borderId="4" xfId="0" applyNumberFormat="1" applyFont="1" applyBorder="1" applyAlignment="1">
      <alignment horizontal="left" vertical="center" indent="1"/>
    </xf>
    <xf numFmtId="0" fontId="82" fillId="0" borderId="0" xfId="0" applyFont="1"/>
    <xf numFmtId="2" fontId="73" fillId="0" borderId="10" xfId="0" applyNumberFormat="1" applyFont="1" applyBorder="1" applyAlignment="1">
      <alignment horizontal="left" vertical="center"/>
    </xf>
    <xf numFmtId="3" fontId="80" fillId="0" borderId="10" xfId="0" applyNumberFormat="1" applyFont="1" applyBorder="1" applyAlignment="1">
      <alignment horizontal="center" vertical="center"/>
    </xf>
    <xf numFmtId="2" fontId="73" fillId="0" borderId="10" xfId="0" applyNumberFormat="1" applyFont="1" applyBorder="1" applyAlignment="1">
      <alignment vertical="center"/>
    </xf>
    <xf numFmtId="2" fontId="73" fillId="0" borderId="10" xfId="0" applyNumberFormat="1" applyFont="1" applyBorder="1" applyAlignment="1">
      <alignment horizontal="center" vertical="center"/>
    </xf>
    <xf numFmtId="0" fontId="80" fillId="0" borderId="10" xfId="0" applyFont="1" applyBorder="1" applyAlignment="1">
      <alignment horizontal="center" vertical="center"/>
    </xf>
    <xf numFmtId="0" fontId="77" fillId="0" borderId="0" xfId="0" applyFont="1"/>
    <xf numFmtId="0" fontId="71" fillId="4" borderId="10" xfId="1" applyFont="1" applyFill="1" applyBorder="1" applyAlignment="1">
      <alignment horizontal="center" vertical="center" wrapText="1"/>
    </xf>
    <xf numFmtId="0" fontId="71" fillId="3" borderId="10" xfId="0" applyFont="1" applyFill="1" applyBorder="1" applyAlignment="1">
      <alignment vertical="center"/>
    </xf>
    <xf numFmtId="164" fontId="71" fillId="3" borderId="10" xfId="0" applyNumberFormat="1" applyFont="1" applyFill="1" applyBorder="1" applyAlignment="1">
      <alignment horizontal="center" vertical="center"/>
    </xf>
    <xf numFmtId="0" fontId="71" fillId="3" borderId="10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3" fontId="71" fillId="3" borderId="10" xfId="0" applyNumberFormat="1" applyFont="1" applyFill="1" applyBorder="1" applyAlignment="1">
      <alignment horizontal="center" vertical="center"/>
    </xf>
    <xf numFmtId="4" fontId="71" fillId="3" borderId="68" xfId="0" applyNumberFormat="1" applyFont="1" applyFill="1" applyBorder="1" applyAlignment="1">
      <alignment horizontal="center" vertical="center"/>
    </xf>
    <xf numFmtId="164" fontId="71" fillId="3" borderId="85" xfId="0" applyNumberFormat="1" applyFont="1" applyFill="1" applyBorder="1" applyAlignment="1">
      <alignment horizontal="center" vertical="center"/>
    </xf>
    <xf numFmtId="3" fontId="71" fillId="3" borderId="85" xfId="0" applyNumberFormat="1" applyFont="1" applyFill="1" applyBorder="1" applyAlignment="1">
      <alignment horizontal="center" vertical="center"/>
    </xf>
    <xf numFmtId="0" fontId="8" fillId="3" borderId="10" xfId="1" applyFont="1" applyFill="1" applyBorder="1" applyAlignment="1">
      <alignment horizontal="left" vertical="center"/>
    </xf>
    <xf numFmtId="165" fontId="8" fillId="0" borderId="10" xfId="1" applyNumberFormat="1" applyFont="1" applyBorder="1" applyAlignment="1">
      <alignment horizontal="center" vertical="center"/>
    </xf>
    <xf numFmtId="164" fontId="8" fillId="0" borderId="10" xfId="0" applyNumberFormat="1" applyFont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14" fontId="8" fillId="0" borderId="10" xfId="0" applyNumberFormat="1" applyFont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1" fontId="8" fillId="0" borderId="10" xfId="0" applyNumberFormat="1" applyFont="1" applyBorder="1" applyAlignment="1">
      <alignment horizontal="center" vertical="center"/>
    </xf>
    <xf numFmtId="165" fontId="8" fillId="0" borderId="10" xfId="1" applyNumberFormat="1" applyFont="1" applyBorder="1" applyAlignment="1">
      <alignment horizontal="center" vertical="center" wrapText="1"/>
    </xf>
    <xf numFmtId="0" fontId="71" fillId="3" borderId="100" xfId="0" applyFont="1" applyFill="1" applyBorder="1" applyAlignment="1">
      <alignment horizontal="left" vertical="center"/>
    </xf>
    <xf numFmtId="0" fontId="71" fillId="3" borderId="100" xfId="0" applyFont="1" applyFill="1" applyBorder="1" applyAlignment="1">
      <alignment vertical="center"/>
    </xf>
    <xf numFmtId="164" fontId="71" fillId="3" borderId="100" xfId="0" applyNumberFormat="1" applyFont="1" applyFill="1" applyBorder="1" applyAlignment="1">
      <alignment horizontal="center" vertical="center"/>
    </xf>
    <xf numFmtId="0" fontId="71" fillId="3" borderId="93" xfId="0" applyFont="1" applyFill="1" applyBorder="1" applyAlignment="1">
      <alignment vertical="center"/>
    </xf>
    <xf numFmtId="0" fontId="77" fillId="0" borderId="61" xfId="0" applyFont="1" applyBorder="1"/>
    <xf numFmtId="0" fontId="71" fillId="5" borderId="10" xfId="1" applyFont="1" applyFill="1" applyBorder="1" applyAlignment="1">
      <alignment vertical="center"/>
    </xf>
    <xf numFmtId="3" fontId="71" fillId="5" borderId="10" xfId="0" applyNumberFormat="1" applyFont="1" applyFill="1" applyBorder="1" applyAlignment="1">
      <alignment horizontal="center" vertical="center"/>
    </xf>
    <xf numFmtId="0" fontId="77" fillId="3" borderId="0" xfId="0" applyFont="1" applyFill="1"/>
    <xf numFmtId="4" fontId="71" fillId="3" borderId="93" xfId="0" applyNumberFormat="1" applyFont="1" applyFill="1" applyBorder="1" applyAlignment="1">
      <alignment horizontal="center" vertical="center"/>
    </xf>
    <xf numFmtId="0" fontId="71" fillId="3" borderId="65" xfId="0" applyFont="1" applyFill="1" applyBorder="1" applyAlignment="1">
      <alignment horizontal="center" vertical="center"/>
    </xf>
    <xf numFmtId="3" fontId="71" fillId="3" borderId="65" xfId="0" applyNumberFormat="1" applyFont="1" applyFill="1" applyBorder="1" applyAlignment="1">
      <alignment horizontal="center" vertical="center"/>
    </xf>
    <xf numFmtId="3" fontId="71" fillId="3" borderId="68" xfId="0" applyNumberFormat="1" applyFont="1" applyFill="1" applyBorder="1" applyAlignment="1">
      <alignment horizontal="center" vertical="center"/>
    </xf>
    <xf numFmtId="0" fontId="71" fillId="3" borderId="86" xfId="0" applyFont="1" applyFill="1" applyBorder="1" applyAlignment="1">
      <alignment horizontal="center" vertical="center"/>
    </xf>
    <xf numFmtId="0" fontId="71" fillId="5" borderId="94" xfId="1" applyFont="1" applyFill="1" applyBorder="1" applyAlignment="1">
      <alignment horizontal="center" vertical="center" wrapText="1"/>
    </xf>
    <xf numFmtId="0" fontId="71" fillId="5" borderId="95" xfId="1" applyFont="1" applyFill="1" applyBorder="1" applyAlignment="1">
      <alignment horizontal="center" vertical="center" wrapText="1"/>
    </xf>
    <xf numFmtId="4" fontId="71" fillId="5" borderId="95" xfId="1" applyNumberFormat="1" applyFont="1" applyFill="1" applyBorder="1" applyAlignment="1">
      <alignment horizontal="center" vertical="center" wrapText="1"/>
    </xf>
    <xf numFmtId="3" fontId="71" fillId="5" borderId="95" xfId="1" applyNumberFormat="1" applyFont="1" applyFill="1" applyBorder="1" applyAlignment="1">
      <alignment horizontal="center" vertical="center" wrapText="1"/>
    </xf>
    <xf numFmtId="3" fontId="71" fillId="5" borderId="96" xfId="1" applyNumberFormat="1" applyFont="1" applyFill="1" applyBorder="1" applyAlignment="1">
      <alignment horizontal="center" vertical="center" wrapText="1"/>
    </xf>
    <xf numFmtId="0" fontId="71" fillId="3" borderId="0" xfId="0" applyFont="1" applyFill="1"/>
    <xf numFmtId="164" fontId="77" fillId="3" borderId="0" xfId="0" applyNumberFormat="1" applyFont="1" applyFill="1"/>
    <xf numFmtId="4" fontId="77" fillId="3" borderId="0" xfId="0" applyNumberFormat="1" applyFont="1" applyFill="1"/>
    <xf numFmtId="3" fontId="77" fillId="3" borderId="0" xfId="0" applyNumberFormat="1" applyFont="1" applyFill="1" applyAlignment="1">
      <alignment horizontal="center"/>
    </xf>
    <xf numFmtId="0" fontId="77" fillId="3" borderId="0" xfId="0" applyFont="1" applyFill="1" applyAlignment="1">
      <alignment horizontal="center"/>
    </xf>
    <xf numFmtId="4" fontId="84" fillId="3" borderId="68" xfId="0" applyNumberFormat="1" applyFont="1" applyFill="1" applyBorder="1" applyAlignment="1">
      <alignment horizontal="center" vertical="center"/>
    </xf>
    <xf numFmtId="4" fontId="85" fillId="3" borderId="68" xfId="0" applyNumberFormat="1" applyFont="1" applyFill="1" applyBorder="1" applyAlignment="1">
      <alignment horizontal="center" vertical="center"/>
    </xf>
    <xf numFmtId="164" fontId="71" fillId="3" borderId="68" xfId="0" applyNumberFormat="1" applyFont="1" applyFill="1" applyBorder="1" applyAlignment="1">
      <alignment horizontal="center" vertical="center"/>
    </xf>
    <xf numFmtId="3" fontId="71" fillId="3" borderId="107" xfId="0" applyNumberFormat="1" applyFont="1" applyFill="1" applyBorder="1" applyAlignment="1">
      <alignment horizontal="center" vertical="center"/>
    </xf>
    <xf numFmtId="164" fontId="71" fillId="3" borderId="107" xfId="0" applyNumberFormat="1" applyFont="1" applyFill="1" applyBorder="1" applyAlignment="1">
      <alignment horizontal="center" vertical="center"/>
    </xf>
    <xf numFmtId="3" fontId="8" fillId="0" borderId="68" xfId="0" applyNumberFormat="1" applyFont="1" applyBorder="1" applyAlignment="1">
      <alignment horizontal="center" vertical="center"/>
    </xf>
    <xf numFmtId="0" fontId="71" fillId="3" borderId="104" xfId="0" applyFont="1" applyFill="1" applyBorder="1" applyAlignment="1">
      <alignment horizontal="center" vertical="center"/>
    </xf>
    <xf numFmtId="0" fontId="86" fillId="0" borderId="0" xfId="0" applyFont="1"/>
    <xf numFmtId="0" fontId="87" fillId="0" borderId="0" xfId="0" applyFont="1"/>
    <xf numFmtId="1" fontId="36" fillId="0" borderId="0" xfId="1500" applyNumberFormat="1" applyFont="1" applyAlignment="1">
      <alignment horizontal="center" vertical="center"/>
    </xf>
    <xf numFmtId="167" fontId="36" fillId="0" borderId="0" xfId="1500" applyNumberFormat="1" applyFont="1"/>
    <xf numFmtId="0" fontId="71" fillId="3" borderId="108" xfId="0" applyFont="1" applyFill="1" applyBorder="1" applyAlignment="1">
      <alignment horizontal="center" vertical="center"/>
    </xf>
    <xf numFmtId="164" fontId="8" fillId="3" borderId="109" xfId="0" applyNumberFormat="1" applyFont="1" applyFill="1" applyBorder="1" applyAlignment="1">
      <alignment horizontal="center" vertical="center"/>
    </xf>
    <xf numFmtId="3" fontId="71" fillId="3" borderId="109" xfId="0" applyNumberFormat="1" applyFont="1" applyFill="1" applyBorder="1" applyAlignment="1">
      <alignment horizontal="center" vertical="center"/>
    </xf>
    <xf numFmtId="164" fontId="71" fillId="3" borderId="109" xfId="0" applyNumberFormat="1" applyFont="1" applyFill="1" applyBorder="1" applyAlignment="1">
      <alignment horizontal="center" vertical="center"/>
    </xf>
    <xf numFmtId="4" fontId="71" fillId="3" borderId="109" xfId="0" applyNumberFormat="1" applyFont="1" applyFill="1" applyBorder="1" applyAlignment="1">
      <alignment horizontal="center" vertical="center"/>
    </xf>
    <xf numFmtId="0" fontId="7" fillId="0" borderId="4" xfId="0" applyFont="1" applyBorder="1" applyAlignment="1">
      <alignment vertical="center"/>
    </xf>
    <xf numFmtId="164" fontId="71" fillId="3" borderId="110" xfId="0" applyNumberFormat="1" applyFont="1" applyFill="1" applyBorder="1" applyAlignment="1">
      <alignment horizontal="center" vertical="center"/>
    </xf>
    <xf numFmtId="4" fontId="88" fillId="0" borderId="10" xfId="0" applyNumberFormat="1" applyFont="1" applyBorder="1" applyAlignment="1">
      <alignment horizontal="center" vertical="center"/>
    </xf>
    <xf numFmtId="0" fontId="71" fillId="3" borderId="68" xfId="0" applyFont="1" applyFill="1" applyBorder="1" applyAlignment="1">
      <alignment vertical="center"/>
    </xf>
    <xf numFmtId="0" fontId="71" fillId="3" borderId="68" xfId="0" applyFont="1" applyFill="1" applyBorder="1" applyAlignment="1">
      <alignment horizontal="left" vertical="center"/>
    </xf>
    <xf numFmtId="0" fontId="71" fillId="0" borderId="118" xfId="1892" applyFont="1" applyBorder="1" applyAlignment="1">
      <alignment horizontal="center" vertical="center"/>
    </xf>
    <xf numFmtId="0" fontId="89" fillId="0" borderId="0" xfId="0" applyFont="1"/>
    <xf numFmtId="167" fontId="89" fillId="0" borderId="0" xfId="1500" applyNumberFormat="1" applyFont="1" applyBorder="1"/>
    <xf numFmtId="0" fontId="90" fillId="0" borderId="0" xfId="4" applyFont="1"/>
    <xf numFmtId="0" fontId="91" fillId="0" borderId="0" xfId="0" applyFont="1"/>
    <xf numFmtId="1" fontId="89" fillId="0" borderId="0" xfId="1500" applyNumberFormat="1" applyFont="1" applyBorder="1" applyAlignment="1">
      <alignment horizontal="center" vertical="center"/>
    </xf>
    <xf numFmtId="167" fontId="36" fillId="0" borderId="0" xfId="1500" applyNumberFormat="1" applyFont="1" applyBorder="1" applyAlignment="1">
      <alignment vertical="center"/>
    </xf>
    <xf numFmtId="0" fontId="93" fillId="4" borderId="123" xfId="0" applyFont="1" applyFill="1" applyBorder="1" applyAlignment="1">
      <alignment vertical="center" wrapText="1"/>
    </xf>
    <xf numFmtId="0" fontId="91" fillId="59" borderId="123" xfId="0" applyFont="1" applyFill="1" applyBorder="1" applyAlignment="1">
      <alignment horizontal="center" vertical="center" wrapText="1"/>
    </xf>
    <xf numFmtId="1" fontId="93" fillId="4" borderId="123" xfId="1500" applyNumberFormat="1" applyFont="1" applyFill="1" applyBorder="1" applyAlignment="1">
      <alignment horizontal="center" vertical="center" wrapText="1"/>
    </xf>
    <xf numFmtId="167" fontId="93" fillId="59" borderId="123" xfId="1500" applyNumberFormat="1" applyFont="1" applyFill="1" applyBorder="1" applyAlignment="1">
      <alignment horizontal="center" vertical="center" wrapText="1"/>
    </xf>
    <xf numFmtId="0" fontId="91" fillId="0" borderId="68" xfId="5" applyFont="1" applyBorder="1" applyAlignment="1">
      <alignment vertical="center"/>
    </xf>
    <xf numFmtId="1" fontId="91" fillId="0" borderId="68" xfId="1500" applyNumberFormat="1" applyFont="1" applyBorder="1" applyAlignment="1">
      <alignment horizontal="center" vertical="center"/>
    </xf>
    <xf numFmtId="167" fontId="91" fillId="0" borderId="68" xfId="1500" applyNumberFormat="1" applyFont="1" applyBorder="1" applyAlignment="1">
      <alignment horizontal="center" vertical="center"/>
    </xf>
    <xf numFmtId="0" fontId="91" fillId="0" borderId="116" xfId="0" applyFont="1" applyBorder="1" applyAlignment="1">
      <alignment vertical="center"/>
    </xf>
    <xf numFmtId="0" fontId="87" fillId="0" borderId="118" xfId="0" applyFont="1" applyBorder="1"/>
    <xf numFmtId="1" fontId="92" fillId="0" borderId="0" xfId="1500" applyNumberFormat="1" applyFont="1" applyAlignment="1">
      <alignment horizontal="center" vertical="center"/>
    </xf>
    <xf numFmtId="167" fontId="92" fillId="0" borderId="0" xfId="1500" applyNumberFormat="1" applyFont="1"/>
    <xf numFmtId="0" fontId="94" fillId="3" borderId="0" xfId="0" applyFont="1" applyFill="1" applyAlignment="1">
      <alignment vertical="center"/>
    </xf>
    <xf numFmtId="0" fontId="91" fillId="3" borderId="0" xfId="0" applyFont="1" applyFill="1" applyAlignment="1">
      <alignment vertical="center"/>
    </xf>
    <xf numFmtId="1" fontId="91" fillId="3" borderId="0" xfId="1500" applyNumberFormat="1" applyFont="1" applyFill="1" applyBorder="1" applyAlignment="1">
      <alignment horizontal="center" vertical="center"/>
    </xf>
    <xf numFmtId="167" fontId="92" fillId="3" borderId="0" xfId="1500" applyNumberFormat="1" applyFont="1" applyFill="1" applyBorder="1" applyAlignment="1">
      <alignment vertical="center"/>
    </xf>
    <xf numFmtId="167" fontId="92" fillId="0" borderId="0" xfId="1500" applyNumberFormat="1" applyFont="1" applyBorder="1" applyAlignment="1">
      <alignment vertical="center"/>
    </xf>
    <xf numFmtId="0" fontId="91" fillId="4" borderId="123" xfId="0" applyFont="1" applyFill="1" applyBorder="1" applyAlignment="1">
      <alignment vertical="center" wrapText="1"/>
    </xf>
    <xf numFmtId="1" fontId="91" fillId="4" borderId="123" xfId="1500" applyNumberFormat="1" applyFont="1" applyFill="1" applyBorder="1" applyAlignment="1">
      <alignment horizontal="center" vertical="center" wrapText="1"/>
    </xf>
    <xf numFmtId="167" fontId="91" fillId="59" borderId="123" xfId="1500" applyNumberFormat="1" applyFont="1" applyFill="1" applyBorder="1" applyAlignment="1">
      <alignment horizontal="center" vertical="center" wrapText="1"/>
    </xf>
    <xf numFmtId="167" fontId="87" fillId="0" borderId="0" xfId="1500" applyNumberFormat="1" applyFont="1"/>
    <xf numFmtId="167" fontId="91" fillId="0" borderId="68" xfId="1500" applyNumberFormat="1" applyFont="1" applyBorder="1" applyAlignment="1">
      <alignment vertical="center"/>
    </xf>
    <xf numFmtId="167" fontId="91" fillId="0" borderId="116" xfId="1500" applyNumberFormat="1" applyFont="1" applyBorder="1" applyAlignment="1">
      <alignment vertical="center"/>
    </xf>
    <xf numFmtId="167" fontId="87" fillId="0" borderId="118" xfId="1500" applyNumberFormat="1" applyFont="1" applyBorder="1"/>
    <xf numFmtId="167" fontId="94" fillId="0" borderId="0" xfId="1500" applyNumberFormat="1" applyFont="1"/>
    <xf numFmtId="0" fontId="93" fillId="4" borderId="68" xfId="0" applyFont="1" applyFill="1" applyBorder="1" applyAlignment="1">
      <alignment vertical="center" wrapText="1"/>
    </xf>
    <xf numFmtId="0" fontId="91" fillId="59" borderId="68" xfId="0" applyFont="1" applyFill="1" applyBorder="1" applyAlignment="1">
      <alignment horizontal="center" vertical="center" wrapText="1"/>
    </xf>
    <xf numFmtId="1" fontId="93" fillId="4" borderId="68" xfId="1500" applyNumberFormat="1" applyFont="1" applyFill="1" applyBorder="1" applyAlignment="1">
      <alignment horizontal="center" vertical="center" wrapText="1"/>
    </xf>
    <xf numFmtId="167" fontId="93" fillId="59" borderId="68" xfId="1500" applyNumberFormat="1" applyFont="1" applyFill="1" applyBorder="1" applyAlignment="1">
      <alignment horizontal="center" vertical="center" wrapText="1"/>
    </xf>
    <xf numFmtId="167" fontId="91" fillId="0" borderId="118" xfId="1500" applyNumberFormat="1" applyFont="1" applyBorder="1" applyAlignment="1">
      <alignment horizontal="center" vertical="center"/>
    </xf>
    <xf numFmtId="1" fontId="92" fillId="0" borderId="68" xfId="1500" applyNumberFormat="1" applyFont="1" applyBorder="1" applyAlignment="1">
      <alignment horizontal="center" vertical="center"/>
    </xf>
    <xf numFmtId="167" fontId="92" fillId="0" borderId="68" xfId="1500" applyNumberFormat="1" applyFont="1" applyBorder="1"/>
    <xf numFmtId="167" fontId="86" fillId="0" borderId="0" xfId="1500" applyNumberFormat="1" applyFont="1"/>
    <xf numFmtId="0" fontId="83" fillId="2" borderId="32" xfId="0" applyFont="1" applyFill="1" applyBorder="1" applyAlignment="1">
      <alignment horizontal="center" vertical="center"/>
    </xf>
    <xf numFmtId="0" fontId="83" fillId="2" borderId="6" xfId="0" applyFont="1" applyFill="1" applyBorder="1" applyAlignment="1">
      <alignment horizontal="center" vertical="center"/>
    </xf>
    <xf numFmtId="2" fontId="72" fillId="0" borderId="15" xfId="0" applyNumberFormat="1" applyFont="1" applyBorder="1" applyAlignment="1">
      <alignment horizontal="left" indent="1"/>
    </xf>
    <xf numFmtId="2" fontId="72" fillId="0" borderId="2" xfId="0" applyNumberFormat="1" applyFont="1" applyBorder="1" applyAlignment="1">
      <alignment horizontal="left" indent="1"/>
    </xf>
    <xf numFmtId="2" fontId="72" fillId="0" borderId="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vertical="center"/>
    </xf>
    <xf numFmtId="2" fontId="73" fillId="0" borderId="33" xfId="0" applyNumberFormat="1" applyFont="1" applyBorder="1" applyAlignment="1">
      <alignment vertical="center"/>
    </xf>
    <xf numFmtId="2" fontId="73" fillId="0" borderId="34" xfId="0" applyNumberFormat="1" applyFont="1" applyBorder="1" applyAlignment="1">
      <alignment vertical="center"/>
    </xf>
    <xf numFmtId="2" fontId="73" fillId="0" borderId="46" xfId="0" applyNumberFormat="1" applyFont="1" applyBorder="1" applyAlignment="1">
      <alignment horizontal="left" vertical="center" wrapText="1"/>
    </xf>
    <xf numFmtId="2" fontId="73" fillId="0" borderId="33" xfId="0" applyNumberFormat="1" applyFont="1" applyBorder="1" applyAlignment="1">
      <alignment horizontal="left" vertical="center" wrapText="1"/>
    </xf>
    <xf numFmtId="2" fontId="73" fillId="0" borderId="34" xfId="0" applyNumberFormat="1" applyFont="1" applyBorder="1" applyAlignment="1">
      <alignment horizontal="left" vertical="center" wrapText="1"/>
    </xf>
    <xf numFmtId="2" fontId="73" fillId="0" borderId="46" xfId="0" applyNumberFormat="1" applyFont="1" applyBorder="1" applyAlignment="1">
      <alignment vertical="center" wrapText="1"/>
    </xf>
    <xf numFmtId="2" fontId="73" fillId="0" borderId="33" xfId="0" applyNumberFormat="1" applyFont="1" applyBorder="1" applyAlignment="1">
      <alignment vertical="center" wrapText="1"/>
    </xf>
    <xf numFmtId="2" fontId="73" fillId="0" borderId="34" xfId="0" applyNumberFormat="1" applyFont="1" applyBorder="1" applyAlignment="1">
      <alignment vertical="center" wrapText="1"/>
    </xf>
    <xf numFmtId="2" fontId="78" fillId="0" borderId="1" xfId="0" applyNumberFormat="1" applyFont="1" applyBorder="1" applyAlignment="1">
      <alignment horizontal="left" vertical="center" indent="1"/>
    </xf>
    <xf numFmtId="2" fontId="78" fillId="0" borderId="2" xfId="0" applyNumberFormat="1" applyFont="1" applyBorder="1" applyAlignment="1">
      <alignment horizontal="left" vertical="center" indent="1"/>
    </xf>
    <xf numFmtId="2" fontId="78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left" vertical="center" indent="1"/>
    </xf>
    <xf numFmtId="2" fontId="72" fillId="0" borderId="2" xfId="0" applyNumberFormat="1" applyFont="1" applyBorder="1" applyAlignment="1">
      <alignment horizontal="left" vertical="center" indent="1"/>
    </xf>
    <xf numFmtId="2" fontId="72" fillId="0" borderId="3" xfId="0" applyNumberFormat="1" applyFont="1" applyBorder="1" applyAlignment="1">
      <alignment horizontal="left" vertical="center" indent="1"/>
    </xf>
    <xf numFmtId="2" fontId="79" fillId="0" borderId="1" xfId="0" applyNumberFormat="1" applyFont="1" applyBorder="1" applyAlignment="1">
      <alignment horizontal="left" vertical="center" indent="1"/>
    </xf>
    <xf numFmtId="2" fontId="79" fillId="0" borderId="2" xfId="0" applyNumberFormat="1" applyFont="1" applyBorder="1" applyAlignment="1">
      <alignment horizontal="left" vertical="center" indent="1"/>
    </xf>
    <xf numFmtId="2" fontId="79" fillId="0" borderId="3" xfId="0" applyNumberFormat="1" applyFont="1" applyBorder="1" applyAlignment="1">
      <alignment horizontal="left" vertical="center" indent="1"/>
    </xf>
    <xf numFmtId="2" fontId="72" fillId="0" borderId="1" xfId="0" applyNumberFormat="1" applyFont="1" applyBorder="1" applyAlignment="1">
      <alignment horizontal="center"/>
    </xf>
    <xf numFmtId="2" fontId="72" fillId="0" borderId="2" xfId="0" applyNumberFormat="1" applyFont="1" applyBorder="1" applyAlignment="1">
      <alignment horizontal="center"/>
    </xf>
    <xf numFmtId="2" fontId="72" fillId="0" borderId="3" xfId="0" applyNumberFormat="1" applyFont="1" applyBorder="1" applyAlignment="1">
      <alignment horizontal="center"/>
    </xf>
    <xf numFmtId="2" fontId="72" fillId="0" borderId="46" xfId="0" applyNumberFormat="1" applyFont="1" applyBorder="1" applyAlignment="1">
      <alignment horizontal="left" vertical="center"/>
    </xf>
    <xf numFmtId="2" fontId="72" fillId="0" borderId="34" xfId="0" applyNumberFormat="1" applyFont="1" applyBorder="1" applyAlignment="1">
      <alignment horizontal="left" vertical="center"/>
    </xf>
    <xf numFmtId="3" fontId="72" fillId="0" borderId="46" xfId="0" applyNumberFormat="1" applyFont="1" applyBorder="1" applyAlignment="1">
      <alignment horizontal="center" vertical="center"/>
    </xf>
    <xf numFmtId="3" fontId="72" fillId="0" borderId="34" xfId="0" applyNumberFormat="1" applyFont="1" applyBorder="1" applyAlignment="1">
      <alignment horizontal="center" vertical="center"/>
    </xf>
    <xf numFmtId="2" fontId="72" fillId="0" borderId="5" xfId="0" applyNumberFormat="1" applyFont="1" applyBorder="1" applyAlignment="1">
      <alignment horizontal="left" indent="1"/>
    </xf>
    <xf numFmtId="2" fontId="72" fillId="0" borderId="12" xfId="0" applyNumberFormat="1" applyFont="1" applyBorder="1" applyAlignment="1">
      <alignment horizontal="left" indent="1"/>
    </xf>
    <xf numFmtId="2" fontId="72" fillId="0" borderId="13" xfId="0" applyNumberFormat="1" applyFont="1" applyBorder="1" applyAlignment="1">
      <alignment horizontal="left" indent="1"/>
    </xf>
    <xf numFmtId="2" fontId="73" fillId="0" borderId="46" xfId="0" applyNumberFormat="1" applyFont="1" applyBorder="1" applyAlignment="1">
      <alignment horizontal="left" vertical="center"/>
    </xf>
    <xf numFmtId="2" fontId="73" fillId="0" borderId="33" xfId="0" applyNumberFormat="1" applyFont="1" applyBorder="1" applyAlignment="1">
      <alignment horizontal="left" vertical="center"/>
    </xf>
    <xf numFmtId="2" fontId="73" fillId="0" borderId="34" xfId="0" applyNumberFormat="1" applyFont="1" applyBorder="1" applyAlignment="1">
      <alignment horizontal="left" vertical="center"/>
    </xf>
    <xf numFmtId="2" fontId="72" fillId="0" borderId="35" xfId="0" applyNumberFormat="1" applyFont="1" applyBorder="1" applyAlignment="1">
      <alignment horizontal="left" indent="1"/>
    </xf>
    <xf numFmtId="2" fontId="72" fillId="0" borderId="0" xfId="0" applyNumberFormat="1" applyFont="1" applyAlignment="1">
      <alignment horizontal="left" indent="1"/>
    </xf>
    <xf numFmtId="2" fontId="72" fillId="0" borderId="36" xfId="0" applyNumberFormat="1" applyFont="1" applyBorder="1" applyAlignment="1">
      <alignment horizontal="left" indent="1"/>
    </xf>
    <xf numFmtId="2" fontId="72" fillId="0" borderId="1" xfId="0" applyNumberFormat="1" applyFont="1" applyBorder="1" applyAlignment="1">
      <alignment horizontal="left" indent="1"/>
    </xf>
    <xf numFmtId="0" fontId="71" fillId="3" borderId="104" xfId="0" applyFont="1" applyFill="1" applyBorder="1" applyAlignment="1">
      <alignment horizontal="left" vertical="center"/>
    </xf>
    <xf numFmtId="0" fontId="71" fillId="3" borderId="105" xfId="0" applyFont="1" applyFill="1" applyBorder="1" applyAlignment="1">
      <alignment horizontal="left" vertical="center"/>
    </xf>
    <xf numFmtId="0" fontId="71" fillId="3" borderId="106" xfId="0" applyFont="1" applyFill="1" applyBorder="1" applyAlignment="1">
      <alignment horizontal="left" vertical="center"/>
    </xf>
    <xf numFmtId="0" fontId="72" fillId="3" borderId="0" xfId="0" applyFont="1" applyFill="1" applyAlignment="1">
      <alignment horizontal="center" vertical="center"/>
    </xf>
    <xf numFmtId="0" fontId="75" fillId="3" borderId="12" xfId="0" applyFont="1" applyFill="1" applyBorder="1" applyAlignment="1">
      <alignment horizontal="center" vertical="center"/>
    </xf>
    <xf numFmtId="0" fontId="73" fillId="0" borderId="18" xfId="0" applyFont="1" applyBorder="1" applyAlignment="1">
      <alignment horizontal="center" vertical="center"/>
    </xf>
    <xf numFmtId="0" fontId="71" fillId="0" borderId="26" xfId="1" applyFont="1" applyBorder="1" applyAlignment="1">
      <alignment horizontal="center" vertical="center" wrapText="1"/>
    </xf>
    <xf numFmtId="0" fontId="71" fillId="0" borderId="17" xfId="1" applyFont="1" applyBorder="1" applyAlignment="1">
      <alignment horizontal="center" vertical="center" wrapText="1"/>
    </xf>
    <xf numFmtId="0" fontId="71" fillId="0" borderId="9" xfId="1" applyFont="1" applyBorder="1" applyAlignment="1">
      <alignment horizontal="center" vertical="center" wrapText="1"/>
    </xf>
    <xf numFmtId="0" fontId="71" fillId="3" borderId="69" xfId="0" applyFont="1" applyFill="1" applyBorder="1" applyAlignment="1">
      <alignment horizontal="left" vertical="center"/>
    </xf>
    <xf numFmtId="0" fontId="73" fillId="0" borderId="23" xfId="0" applyFont="1" applyBorder="1" applyAlignment="1">
      <alignment horizontal="center" vertical="center"/>
    </xf>
    <xf numFmtId="0" fontId="71" fillId="0" borderId="65" xfId="0" applyFont="1" applyBorder="1" applyAlignment="1">
      <alignment horizontal="center" vertical="center"/>
    </xf>
    <xf numFmtId="0" fontId="71" fillId="0" borderId="66" xfId="0" applyFont="1" applyBorder="1" applyAlignment="1">
      <alignment horizontal="center" vertical="center"/>
    </xf>
    <xf numFmtId="0" fontId="71" fillId="0" borderId="67" xfId="0" applyFont="1" applyBorder="1" applyAlignment="1">
      <alignment horizontal="center" vertical="center"/>
    </xf>
    <xf numFmtId="0" fontId="71" fillId="3" borderId="65" xfId="0" applyFont="1" applyFill="1" applyBorder="1" applyAlignment="1">
      <alignment horizontal="left" vertical="center"/>
    </xf>
    <xf numFmtId="0" fontId="71" fillId="3" borderId="67" xfId="0" applyFont="1" applyFill="1" applyBorder="1" applyAlignment="1">
      <alignment horizontal="left" vertical="center"/>
    </xf>
    <xf numFmtId="2" fontId="77" fillId="3" borderId="65" xfId="0" applyNumberFormat="1" applyFont="1" applyFill="1" applyBorder="1" applyAlignment="1">
      <alignment horizontal="center"/>
    </xf>
    <xf numFmtId="2" fontId="77" fillId="3" borderId="66" xfId="0" applyNumberFormat="1" applyFont="1" applyFill="1" applyBorder="1" applyAlignment="1">
      <alignment horizontal="center"/>
    </xf>
    <xf numFmtId="2" fontId="77" fillId="3" borderId="67" xfId="0" applyNumberFormat="1" applyFont="1" applyFill="1" applyBorder="1" applyAlignment="1">
      <alignment horizontal="center"/>
    </xf>
    <xf numFmtId="164" fontId="71" fillId="5" borderId="46" xfId="0" applyNumberFormat="1" applyFont="1" applyFill="1" applyBorder="1" applyAlignment="1">
      <alignment horizontal="center" vertical="center"/>
    </xf>
    <xf numFmtId="164" fontId="71" fillId="5" borderId="76" xfId="0" applyNumberFormat="1" applyFont="1" applyFill="1" applyBorder="1" applyAlignment="1">
      <alignment horizontal="center" vertical="center"/>
    </xf>
    <xf numFmtId="164" fontId="71" fillId="5" borderId="77" xfId="0" applyNumberFormat="1" applyFont="1" applyFill="1" applyBorder="1" applyAlignment="1">
      <alignment horizontal="center" vertical="center"/>
    </xf>
    <xf numFmtId="0" fontId="71" fillId="0" borderId="97" xfId="0" applyFont="1" applyBorder="1" applyAlignment="1">
      <alignment horizontal="center" vertical="center"/>
    </xf>
    <xf numFmtId="0" fontId="71" fillId="0" borderId="98" xfId="0" applyFont="1" applyBorder="1" applyAlignment="1">
      <alignment horizontal="center" vertical="center"/>
    </xf>
    <xf numFmtId="0" fontId="71" fillId="0" borderId="99" xfId="0" applyFont="1" applyBorder="1" applyAlignment="1">
      <alignment horizontal="center" vertical="center"/>
    </xf>
    <xf numFmtId="0" fontId="73" fillId="0" borderId="63" xfId="0" applyFont="1" applyBorder="1" applyAlignment="1">
      <alignment horizontal="center" vertical="center"/>
    </xf>
    <xf numFmtId="0" fontId="73" fillId="0" borderId="62" xfId="0" applyFont="1" applyBorder="1" applyAlignment="1">
      <alignment horizontal="center" vertical="center"/>
    </xf>
    <xf numFmtId="0" fontId="73" fillId="0" borderId="64" xfId="0" applyFont="1" applyBorder="1" applyAlignment="1">
      <alignment horizontal="center" vertical="center"/>
    </xf>
    <xf numFmtId="0" fontId="71" fillId="3" borderId="46" xfId="0" applyFont="1" applyFill="1" applyBorder="1" applyAlignment="1">
      <alignment horizontal="left" vertical="center"/>
    </xf>
    <xf numFmtId="0" fontId="71" fillId="3" borderId="101" xfId="0" applyFont="1" applyFill="1" applyBorder="1" applyAlignment="1">
      <alignment horizontal="left" vertical="center"/>
    </xf>
    <xf numFmtId="2" fontId="77" fillId="3" borderId="108" xfId="0" applyNumberFormat="1" applyFont="1" applyFill="1" applyBorder="1" applyAlignment="1">
      <alignment horizontal="center"/>
    </xf>
    <xf numFmtId="2" fontId="77" fillId="3" borderId="111" xfId="0" applyNumberFormat="1" applyFont="1" applyFill="1" applyBorder="1" applyAlignment="1">
      <alignment horizontal="center"/>
    </xf>
    <xf numFmtId="2" fontId="77" fillId="3" borderId="110" xfId="0" applyNumberFormat="1" applyFont="1" applyFill="1" applyBorder="1" applyAlignment="1">
      <alignment horizontal="center"/>
    </xf>
    <xf numFmtId="0" fontId="71" fillId="3" borderId="108" xfId="0" applyFont="1" applyFill="1" applyBorder="1" applyAlignment="1">
      <alignment horizontal="left" vertical="center"/>
    </xf>
    <xf numFmtId="0" fontId="71" fillId="3" borderId="110" xfId="0" applyFont="1" applyFill="1" applyBorder="1" applyAlignment="1">
      <alignment horizontal="left" vertical="center"/>
    </xf>
    <xf numFmtId="0" fontId="71" fillId="3" borderId="97" xfId="0" applyFont="1" applyFill="1" applyBorder="1" applyAlignment="1">
      <alignment horizontal="left" vertical="center"/>
    </xf>
    <xf numFmtId="0" fontId="71" fillId="3" borderId="102" xfId="0" applyFont="1" applyFill="1" applyBorder="1" applyAlignment="1">
      <alignment horizontal="left" vertical="center"/>
    </xf>
    <xf numFmtId="2" fontId="77" fillId="3" borderId="97" xfId="0" applyNumberFormat="1" applyFont="1" applyFill="1" applyBorder="1" applyAlignment="1">
      <alignment horizontal="center"/>
    </xf>
    <xf numFmtId="2" fontId="77" fillId="3" borderId="103" xfId="0" applyNumberFormat="1" applyFont="1" applyFill="1" applyBorder="1" applyAlignment="1">
      <alignment horizontal="center"/>
    </xf>
    <xf numFmtId="2" fontId="77" fillId="3" borderId="102" xfId="0" applyNumberFormat="1" applyFont="1" applyFill="1" applyBorder="1" applyAlignment="1">
      <alignment horizontal="center"/>
    </xf>
    <xf numFmtId="0" fontId="71" fillId="0" borderId="104" xfId="0" applyFont="1" applyBorder="1" applyAlignment="1">
      <alignment horizontal="center" vertical="center"/>
    </xf>
    <xf numFmtId="0" fontId="71" fillId="0" borderId="105" xfId="0" applyFont="1" applyBorder="1" applyAlignment="1">
      <alignment horizontal="center" vertical="center"/>
    </xf>
    <xf numFmtId="0" fontId="71" fillId="0" borderId="106" xfId="0" applyFont="1" applyBorder="1" applyAlignment="1">
      <alignment horizontal="center" vertical="center"/>
    </xf>
    <xf numFmtId="0" fontId="71" fillId="0" borderId="86" xfId="0" applyFont="1" applyBorder="1" applyAlignment="1">
      <alignment horizontal="center" vertical="center"/>
    </xf>
    <xf numFmtId="0" fontId="71" fillId="0" borderId="87" xfId="0" applyFont="1" applyBorder="1" applyAlignment="1">
      <alignment horizontal="center" vertical="center"/>
    </xf>
    <xf numFmtId="0" fontId="71" fillId="0" borderId="88" xfId="0" applyFont="1" applyBorder="1" applyAlignment="1">
      <alignment horizontal="center" vertical="center"/>
    </xf>
    <xf numFmtId="0" fontId="71" fillId="3" borderId="71" xfId="0" applyFont="1" applyFill="1" applyBorder="1" applyAlignment="1">
      <alignment horizontal="left" vertical="center"/>
    </xf>
    <xf numFmtId="2" fontId="77" fillId="3" borderId="69" xfId="0" applyNumberFormat="1" applyFont="1" applyFill="1" applyBorder="1" applyAlignment="1">
      <alignment horizontal="center"/>
    </xf>
    <xf numFmtId="2" fontId="77" fillId="3" borderId="70" xfId="0" applyNumberFormat="1" applyFont="1" applyFill="1" applyBorder="1" applyAlignment="1">
      <alignment horizontal="center"/>
    </xf>
    <xf numFmtId="2" fontId="77" fillId="3" borderId="71" xfId="0" applyNumberFormat="1" applyFont="1" applyFill="1" applyBorder="1" applyAlignment="1">
      <alignment horizontal="center"/>
    </xf>
    <xf numFmtId="0" fontId="71" fillId="0" borderId="104" xfId="1892" applyFont="1" applyBorder="1" applyAlignment="1">
      <alignment horizontal="center" vertical="center"/>
    </xf>
    <xf numFmtId="0" fontId="71" fillId="0" borderId="105" xfId="1892" applyFont="1" applyBorder="1" applyAlignment="1">
      <alignment horizontal="center" vertical="center"/>
    </xf>
    <xf numFmtId="0" fontId="71" fillId="0" borderId="106" xfId="1892" applyFont="1" applyBorder="1" applyAlignment="1">
      <alignment horizontal="center" vertical="center"/>
    </xf>
    <xf numFmtId="0" fontId="71" fillId="0" borderId="46" xfId="1892" applyFont="1" applyBorder="1" applyAlignment="1">
      <alignment horizontal="center" vertical="center"/>
    </xf>
    <xf numFmtId="0" fontId="71" fillId="0" borderId="79" xfId="1892" applyFont="1" applyBorder="1" applyAlignment="1">
      <alignment horizontal="center" vertical="center"/>
    </xf>
    <xf numFmtId="0" fontId="71" fillId="0" borderId="80" xfId="1892" applyFont="1" applyBorder="1" applyAlignment="1">
      <alignment horizontal="center" vertical="center"/>
    </xf>
    <xf numFmtId="0" fontId="71" fillId="3" borderId="104" xfId="0" applyFont="1" applyFill="1" applyBorder="1" applyAlignment="1">
      <alignment horizontal="center" vertical="center"/>
    </xf>
    <xf numFmtId="0" fontId="71" fillId="3" borderId="105" xfId="0" applyFont="1" applyFill="1" applyBorder="1" applyAlignment="1">
      <alignment horizontal="center" vertical="center"/>
    </xf>
    <xf numFmtId="0" fontId="71" fillId="3" borderId="106" xfId="0" applyFont="1" applyFill="1" applyBorder="1" applyAlignment="1">
      <alignment horizontal="center" vertical="center"/>
    </xf>
    <xf numFmtId="0" fontId="71" fillId="0" borderId="103" xfId="1892" applyFont="1" applyBorder="1" applyAlignment="1">
      <alignment horizontal="center" vertical="center"/>
    </xf>
    <xf numFmtId="0" fontId="71" fillId="0" borderId="102" xfId="1892" applyFont="1" applyBorder="1" applyAlignment="1">
      <alignment horizontal="center" vertical="center"/>
    </xf>
    <xf numFmtId="0" fontId="10" fillId="0" borderId="104" xfId="1" applyFont="1" applyBorder="1" applyAlignment="1">
      <alignment horizontal="left" vertical="center"/>
    </xf>
    <xf numFmtId="0" fontId="10" fillId="0" borderId="105" xfId="1" applyFont="1" applyBorder="1" applyAlignment="1">
      <alignment horizontal="left" vertical="center"/>
    </xf>
    <xf numFmtId="0" fontId="10" fillId="0" borderId="106" xfId="1" applyFont="1" applyBorder="1" applyAlignment="1">
      <alignment horizontal="left" vertical="center"/>
    </xf>
    <xf numFmtId="164" fontId="10" fillId="0" borderId="104" xfId="0" applyNumberFormat="1" applyFont="1" applyBorder="1" applyAlignment="1">
      <alignment horizontal="center" vertical="center"/>
    </xf>
    <xf numFmtId="164" fontId="10" fillId="0" borderId="106" xfId="0" applyNumberFormat="1" applyFont="1" applyBorder="1" applyAlignment="1">
      <alignment horizontal="center" vertical="center"/>
    </xf>
    <xf numFmtId="164" fontId="10" fillId="0" borderId="105" xfId="0" applyNumberFormat="1" applyFont="1" applyBorder="1" applyAlignment="1">
      <alignment horizontal="center" vertical="center"/>
    </xf>
    <xf numFmtId="0" fontId="10" fillId="3" borderId="104" xfId="1" applyFont="1" applyFill="1" applyBorder="1" applyAlignment="1">
      <alignment horizontal="center" vertical="center" wrapText="1"/>
    </xf>
    <xf numFmtId="0" fontId="10" fillId="3" borderId="105" xfId="1" applyFont="1" applyFill="1" applyBorder="1" applyAlignment="1">
      <alignment horizontal="center" vertical="center" wrapText="1"/>
    </xf>
    <xf numFmtId="0" fontId="10" fillId="3" borderId="106" xfId="1" applyFont="1" applyFill="1" applyBorder="1" applyAlignment="1">
      <alignment horizontal="center" vertical="center" wrapText="1"/>
    </xf>
    <xf numFmtId="0" fontId="10" fillId="0" borderId="104" xfId="0" applyFont="1" applyBorder="1" applyAlignment="1">
      <alignment horizontal="center" vertical="center"/>
    </xf>
    <xf numFmtId="0" fontId="10" fillId="0" borderId="105" xfId="0" applyFont="1" applyBorder="1" applyAlignment="1">
      <alignment horizontal="center" vertical="center"/>
    </xf>
    <xf numFmtId="0" fontId="10" fillId="0" borderId="106" xfId="0" applyFont="1" applyBorder="1" applyAlignment="1">
      <alignment horizontal="center" vertical="center"/>
    </xf>
    <xf numFmtId="0" fontId="70" fillId="0" borderId="32" xfId="0" applyFont="1" applyBorder="1" applyAlignment="1">
      <alignment horizontal="left" vertical="center"/>
    </xf>
    <xf numFmtId="0" fontId="70" fillId="0" borderId="6" xfId="0" applyFont="1" applyBorder="1" applyAlignment="1">
      <alignment horizontal="left" vertical="center"/>
    </xf>
    <xf numFmtId="0" fontId="70" fillId="0" borderId="7" xfId="0" applyFont="1" applyBorder="1" applyAlignment="1">
      <alignment horizontal="left" vertical="center"/>
    </xf>
    <xf numFmtId="0" fontId="70" fillId="0" borderId="5" xfId="0" applyFont="1" applyBorder="1" applyAlignment="1">
      <alignment horizontal="left" vertical="center"/>
    </xf>
    <xf numFmtId="0" fontId="70" fillId="0" borderId="12" xfId="0" applyFont="1" applyBorder="1" applyAlignment="1">
      <alignment horizontal="left" vertical="center"/>
    </xf>
    <xf numFmtId="0" fontId="70" fillId="0" borderId="13" xfId="0" applyFont="1" applyBorder="1" applyAlignment="1">
      <alignment horizontal="left" vertical="center"/>
    </xf>
    <xf numFmtId="0" fontId="8" fillId="4" borderId="104" xfId="1" applyFont="1" applyFill="1" applyBorder="1" applyAlignment="1">
      <alignment horizontal="center" vertical="center" wrapText="1"/>
    </xf>
    <xf numFmtId="0" fontId="8" fillId="4" borderId="105" xfId="1" applyFont="1" applyFill="1" applyBorder="1" applyAlignment="1">
      <alignment horizontal="center" vertical="center" wrapText="1"/>
    </xf>
    <xf numFmtId="0" fontId="8" fillId="4" borderId="106" xfId="1" applyFont="1" applyFill="1" applyBorder="1" applyAlignment="1">
      <alignment horizontal="center" vertical="center" wrapText="1"/>
    </xf>
    <xf numFmtId="0" fontId="13" fillId="0" borderId="78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167" fontId="91" fillId="0" borderId="116" xfId="1500" applyNumberFormat="1" applyFont="1" applyBorder="1" applyAlignment="1">
      <alignment horizontal="left" vertical="center"/>
    </xf>
    <xf numFmtId="167" fontId="91" fillId="0" borderId="118" xfId="1500" applyNumberFormat="1" applyFont="1" applyBorder="1" applyAlignment="1">
      <alignment horizontal="left" vertical="center"/>
    </xf>
    <xf numFmtId="167" fontId="91" fillId="0" borderId="116" xfId="1500" applyNumberFormat="1" applyFont="1" applyBorder="1" applyAlignment="1">
      <alignment horizontal="center" vertical="center"/>
    </xf>
    <xf numFmtId="167" fontId="91" fillId="0" borderId="117" xfId="1500" applyNumberFormat="1" applyFont="1" applyBorder="1" applyAlignment="1">
      <alignment horizontal="center" vertical="center"/>
    </xf>
    <xf numFmtId="167" fontId="91" fillId="0" borderId="118" xfId="1500" applyNumberFormat="1" applyFont="1" applyBorder="1" applyAlignment="1">
      <alignment horizontal="center" vertical="center"/>
    </xf>
    <xf numFmtId="0" fontId="89" fillId="0" borderId="0" xfId="0" applyFont="1"/>
    <xf numFmtId="0" fontId="92" fillId="0" borderId="0" xfId="0" applyFont="1" applyAlignment="1">
      <alignment vertical="center"/>
    </xf>
    <xf numFmtId="0" fontId="86" fillId="0" borderId="0" xfId="0" applyFont="1" applyAlignment="1">
      <alignment vertical="center"/>
    </xf>
    <xf numFmtId="0" fontId="91" fillId="0" borderId="116" xfId="0" applyFont="1" applyBorder="1" applyAlignment="1">
      <alignment horizontal="center" vertical="center"/>
    </xf>
    <xf numFmtId="0" fontId="91" fillId="0" borderId="117" xfId="0" applyFont="1" applyBorder="1" applyAlignment="1">
      <alignment horizontal="center" vertical="center"/>
    </xf>
    <xf numFmtId="0" fontId="91" fillId="0" borderId="118" xfId="0" applyFont="1" applyBorder="1" applyAlignment="1">
      <alignment horizontal="center" vertical="center"/>
    </xf>
    <xf numFmtId="0" fontId="91" fillId="0" borderId="116" xfId="0" applyFont="1" applyBorder="1" applyAlignment="1">
      <alignment horizontal="left" vertical="center"/>
    </xf>
    <xf numFmtId="0" fontId="91" fillId="0" borderId="118" xfId="0" applyFont="1" applyBorder="1" applyAlignment="1">
      <alignment horizontal="left" vertical="center"/>
    </xf>
    <xf numFmtId="0" fontId="7" fillId="0" borderId="12" xfId="0" applyFont="1" applyBorder="1" applyAlignment="1">
      <alignment horizontal="left"/>
    </xf>
    <xf numFmtId="0" fontId="13" fillId="0" borderId="27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7" fillId="0" borderId="23" xfId="2" applyFont="1" applyBorder="1" applyAlignment="1">
      <alignment horizontal="center" vertical="center"/>
    </xf>
  </cellXfs>
  <cellStyles count="257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2" xfId="2149" xr:uid="{5F466188-F5EB-4FBA-B9D3-8F4CB0E6E951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3" xfId="2406" xr:uid="{91C7FA5F-60C0-4878-8C58-63B6FEC5E534}"/>
    <cellStyle name="Calculation 3 2 3" xfId="2232" xr:uid="{59291520-F77E-4BDE-82EB-8B964A86B067}"/>
    <cellStyle name="Calculation 3 2 3 2" xfId="2445" xr:uid="{2BCB5E09-DF11-497E-BFD1-D3B56E496915}"/>
    <cellStyle name="Calculation 3 2 4" xfId="2319" xr:uid="{F8027B34-0A6A-4408-B224-5191AE28E427}"/>
    <cellStyle name="Calculation 3 2 4 2" xfId="2532" xr:uid="{F2AC250E-094C-49F6-8322-58AD1032A516}"/>
    <cellStyle name="Calculation 3 2 5" xfId="2334" xr:uid="{8A5BA86B-6145-46C6-9BE1-1F94EB133674}"/>
    <cellStyle name="Calculation 3 2 5 2" xfId="2547" xr:uid="{E6030AF6-111C-4811-B9BE-261EFAD0AE0C}"/>
    <cellStyle name="Calculation 3 2 6" xfId="2371" xr:uid="{D9D460DB-A193-4616-8C67-B44EE9EA4B2E}"/>
    <cellStyle name="Calculation 3 3" xfId="2158" xr:uid="{D0E9A21E-8F22-41B5-A850-6B8DCA910AD8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3" xfId="2415" xr:uid="{66E383EE-CC85-493E-B5D5-380DFBB18558}"/>
    <cellStyle name="Calculation 3 3 3" xfId="2241" xr:uid="{D8D1045B-A48F-4190-AADA-01ADB2B6E083}"/>
    <cellStyle name="Calculation 3 3 3 2" xfId="2454" xr:uid="{A47A831F-C0AC-4FC5-8541-A3DF5FC329A8}"/>
    <cellStyle name="Calculation 3 3 4" xfId="2305" xr:uid="{DC350B75-7318-40C4-ADD8-ED4237D9FAF1}"/>
    <cellStyle name="Calculation 3 3 4 2" xfId="2518" xr:uid="{CFB06997-AEDE-4FE5-959B-D5A4F4701456}"/>
    <cellStyle name="Calculation 3 3 5" xfId="2343" xr:uid="{40DA0D62-1A7D-4CCC-AC92-CD79E1C32D6F}"/>
    <cellStyle name="Calculation 3 3 5 2" xfId="2556" xr:uid="{17C35B1D-0973-416D-9D01-BAF100C151A0}"/>
    <cellStyle name="Calculation 3 3 6" xfId="2380" xr:uid="{D89B051C-D3D9-4249-9807-38E163937E3B}"/>
    <cellStyle name="Calculation 3 4" xfId="2164" xr:uid="{ADD58835-10A6-42E6-973A-F3DE9D64A9F6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3" xfId="2421" xr:uid="{1EF0E224-DBC6-48AF-A5B3-5678F329CCF4}"/>
    <cellStyle name="Calculation 3 4 3" xfId="2247" xr:uid="{9F9F1AD8-5376-4D9D-A3C1-46EFA3F452BC}"/>
    <cellStyle name="Calculation 3 4 3 2" xfId="2460" xr:uid="{A90477FA-2F04-43C1-A63A-E9CD21A07C93}"/>
    <cellStyle name="Calculation 3 4 4" xfId="2303" xr:uid="{0D0563BE-6434-4C6E-9A02-6E9048C125B8}"/>
    <cellStyle name="Calculation 3 4 4 2" xfId="2516" xr:uid="{3C0C1F92-F175-4BB6-8CDA-F662ACEC3A85}"/>
    <cellStyle name="Calculation 3 4 5" xfId="2349" xr:uid="{91327993-7073-4607-A4B2-5883E638EBE5}"/>
    <cellStyle name="Calculation 3 4 5 2" xfId="2562" xr:uid="{FE511D49-4209-4FDC-831F-F1BDF83591FF}"/>
    <cellStyle name="Calculation 3 4 6" xfId="2386" xr:uid="{8F17E5C5-8763-4D4B-A8B3-08DCF4B17310}"/>
    <cellStyle name="Calculation 3 5" xfId="2167" xr:uid="{16D8E306-7EA2-4AB0-9F88-DF5E8CF58BD8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3" xfId="2424" xr:uid="{073EC6D8-B031-443C-B8DB-DACE6114B03F}"/>
    <cellStyle name="Calculation 3 5 3" xfId="2250" xr:uid="{53B3E381-EA18-4F82-96A6-CC25BC892B40}"/>
    <cellStyle name="Calculation 3 5 3 2" xfId="2463" xr:uid="{5B3D33CE-86A0-41DA-964E-F6080E67B182}"/>
    <cellStyle name="Calculation 3 5 4" xfId="2301" xr:uid="{A154E9B4-4A5A-410D-A9E2-4939068FC8A4}"/>
    <cellStyle name="Calculation 3 5 4 2" xfId="2514" xr:uid="{88913F3B-542E-43C8-803F-201D7A3931E5}"/>
    <cellStyle name="Calculation 3 5 5" xfId="2352" xr:uid="{E31AA9A8-3C22-4B3F-96F5-280B44DC178D}"/>
    <cellStyle name="Calculation 3 5 5 2" xfId="2565" xr:uid="{275F22C6-9EBB-4040-9A1A-5609C0F24B36}"/>
    <cellStyle name="Calculation 3 5 6" xfId="2389" xr:uid="{F1124B87-C818-49F8-A30B-A7B5CA5D99D8}"/>
    <cellStyle name="Calculation 3 6" xfId="2182" xr:uid="{8FC801CE-C8F8-4653-A7AB-725A7C399EDD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3" xfId="2430" xr:uid="{41CE4740-8B07-48A7-9BBF-077BC395FA7A}"/>
    <cellStyle name="Calculation 3 6 3" xfId="2223" xr:uid="{B69C6CF2-2DFB-4546-8553-615286187D11}"/>
    <cellStyle name="Calculation 3 6 3 2" xfId="2436" xr:uid="{09FE0B65-E3FE-448A-9DAA-43F1C384B942}"/>
    <cellStyle name="Calculation 3 6 4" xfId="2295" xr:uid="{16FADCE0-0F63-48F6-A7EC-A5B2ACF9CD95}"/>
    <cellStyle name="Calculation 3 6 4 2" xfId="2508" xr:uid="{627D426B-D32C-4802-ADE0-808DC4B8DF7F}"/>
    <cellStyle name="Calculation 3 6 5" xfId="2358" xr:uid="{8CA08FFC-C835-440D-81B3-B51D13576CA6}"/>
    <cellStyle name="Calculation 3 6 5 2" xfId="2571" xr:uid="{83E6AC7E-8DDD-4126-BD68-8A50896F79BD}"/>
    <cellStyle name="Calculation 3 6 6" xfId="2395" xr:uid="{8B85CA26-BF8E-42B6-9E14-AE247B369D25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3" xfId="2364" xr:uid="{EDD8877D-9ABB-41EB-A543-0B355B52F205}"/>
    <cellStyle name="Calculation 3 8" xfId="2318" xr:uid="{891885B6-0981-4355-8FBD-000B30F94C61}"/>
    <cellStyle name="Calculation 3 8 2" xfId="2531" xr:uid="{A56A417D-2B4A-476D-9535-EEC585C63D9D}"/>
    <cellStyle name="Calculation 3 9" xfId="2328" xr:uid="{49B35214-0FF4-41E8-9356-791407CD7D7B}"/>
    <cellStyle name="Calculation 3 9 2" xfId="2541" xr:uid="{19E56110-AEAD-4EC0-9029-17537936C6DB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2" xfId="2150" xr:uid="{C6A2B921-0109-4906-8384-B26B830C50E7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3" xfId="2407" xr:uid="{EE763895-0F4E-4265-A873-090DCF76CDCA}"/>
    <cellStyle name="Input 3 2 3" xfId="2233" xr:uid="{187D3DD0-3E52-45D9-B7F5-C22FC522A075}"/>
    <cellStyle name="Input 3 2 3 2" xfId="2446" xr:uid="{CA3CD7F1-C86F-4305-9D70-760CCCD8BB4C}"/>
    <cellStyle name="Input 3 2 4" xfId="2311" xr:uid="{E282BDC9-A828-486E-82A7-34F950A94EF3}"/>
    <cellStyle name="Input 3 2 4 2" xfId="2524" xr:uid="{FEBF5061-82C7-45D5-9F04-AA843690EBD9}"/>
    <cellStyle name="Input 3 2 5" xfId="2335" xr:uid="{459114C3-F418-4B93-BA9F-59FF3DA1FA9D}"/>
    <cellStyle name="Input 3 2 5 2" xfId="2548" xr:uid="{D651BABB-D00B-4EC0-AAFE-B2FE19232A82}"/>
    <cellStyle name="Input 3 2 6" xfId="2372" xr:uid="{996294D5-4E1A-4B55-A2B8-8A7CB8343251}"/>
    <cellStyle name="Input 3 3" xfId="2157" xr:uid="{ECC82C3E-EDC8-4E4A-BFE7-5C42A937F089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3" xfId="2414" xr:uid="{08F1F412-4716-4B28-BC86-4BFC55132C0E}"/>
    <cellStyle name="Input 3 3 3" xfId="2240" xr:uid="{ED678127-380D-45BF-901A-BFE3F1997E98}"/>
    <cellStyle name="Input 3 3 3 2" xfId="2453" xr:uid="{757B50FB-C97D-42D0-80D4-220074AA4388}"/>
    <cellStyle name="Input 3 3 4" xfId="2326" xr:uid="{C6DE6B4F-6B16-44D1-9E65-06E60F0F8FA1}"/>
    <cellStyle name="Input 3 3 4 2" xfId="2539" xr:uid="{2107667A-DB6B-487E-A84A-757F1402C9D4}"/>
    <cellStyle name="Input 3 3 5" xfId="2342" xr:uid="{7239939B-9CCE-4DF2-96B1-8AE87FF6238B}"/>
    <cellStyle name="Input 3 3 5 2" xfId="2555" xr:uid="{43676467-5461-445B-BCB2-CF65A3CF836E}"/>
    <cellStyle name="Input 3 3 6" xfId="2379" xr:uid="{548BDBFB-E758-41BF-98E3-315911AFD064}"/>
    <cellStyle name="Input 3 4" xfId="2163" xr:uid="{80EF0E61-84C1-4882-9228-13A5D523EA80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3" xfId="2420" xr:uid="{8F24A80E-7405-461C-97C6-8BB3D7A63A40}"/>
    <cellStyle name="Input 3 4 3" xfId="2246" xr:uid="{F215E345-8121-411B-99BD-C2E4E3FC8971}"/>
    <cellStyle name="Input 3 4 3 2" xfId="2459" xr:uid="{5DD21176-291D-4AE4-8F2A-26B9CAB4046B}"/>
    <cellStyle name="Input 3 4 4" xfId="2304" xr:uid="{E8AD1C01-C766-432C-BD12-C23A77DE9357}"/>
    <cellStyle name="Input 3 4 4 2" xfId="2517" xr:uid="{114880EF-710F-4A63-86BF-8219EB6A76DB}"/>
    <cellStyle name="Input 3 4 5" xfId="2348" xr:uid="{37501148-FA89-4C2F-87A9-AC9EB41A370B}"/>
    <cellStyle name="Input 3 4 5 2" xfId="2561" xr:uid="{4649504F-4531-4E17-9393-610E72F76FE3}"/>
    <cellStyle name="Input 3 4 6" xfId="2385" xr:uid="{B7A079D2-C1BE-4711-8956-5AF6EDCE2FDB}"/>
    <cellStyle name="Input 3 5" xfId="2168" xr:uid="{9A44A901-9B0E-4B98-8500-A24EA7436FFA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3" xfId="2425" xr:uid="{89534FC5-3EE2-44A5-84DD-49C435450663}"/>
    <cellStyle name="Input 3 5 3" xfId="2251" xr:uid="{9A0F1E33-F68C-4582-A51F-AF96D9188E9C}"/>
    <cellStyle name="Input 3 5 3 2" xfId="2464" xr:uid="{66E47D0E-9030-44B3-8E5D-73C6339DA459}"/>
    <cellStyle name="Input 3 5 4" xfId="2300" xr:uid="{5969B13A-5AC6-4AFA-A1F2-C82B51902072}"/>
    <cellStyle name="Input 3 5 4 2" xfId="2513" xr:uid="{99804720-51E8-45B5-AA37-096713521669}"/>
    <cellStyle name="Input 3 5 5" xfId="2353" xr:uid="{72623B51-518F-43D8-9964-AF83ECB23C80}"/>
    <cellStyle name="Input 3 5 5 2" xfId="2566" xr:uid="{E681C32C-A4B0-4D30-8E04-7744B74CB75A}"/>
    <cellStyle name="Input 3 5 6" xfId="2390" xr:uid="{C939211E-1FB2-4676-ABDC-6A14E8E0BF4A}"/>
    <cellStyle name="Input 3 6" xfId="2183" xr:uid="{8BAC3672-772B-4C46-AB6F-747687FA868F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3" xfId="2431" xr:uid="{B488CCA7-72B6-484B-939E-EE3807F78FD1}"/>
    <cellStyle name="Input 3 6 3" xfId="2224" xr:uid="{0484AEB9-2146-4003-B608-9BC692807A7C}"/>
    <cellStyle name="Input 3 6 3 2" xfId="2437" xr:uid="{D6D80CB0-0CB1-4F0C-8631-A0F60AF5FC63}"/>
    <cellStyle name="Input 3 6 4" xfId="2322" xr:uid="{FC22743D-AEE5-4746-A4EC-EAE40B0FDEA7}"/>
    <cellStyle name="Input 3 6 4 2" xfId="2535" xr:uid="{55D6C4A2-9AA8-4838-AB06-0A262B3AA481}"/>
    <cellStyle name="Input 3 6 5" xfId="2359" xr:uid="{45B2312E-6796-4179-B9C0-27F398E36A35}"/>
    <cellStyle name="Input 3 6 5 2" xfId="2572" xr:uid="{CE8C054C-1979-425C-AF59-5D086537DE45}"/>
    <cellStyle name="Input 3 6 6" xfId="2396" xr:uid="{515546BD-07E4-4008-A35D-C7A6DFD14566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3" xfId="2401" xr:uid="{EFD849B6-37B1-4521-8CBE-FE655E50F062}"/>
    <cellStyle name="Input 3 8" xfId="2317" xr:uid="{C7F59560-B956-4BBE-BE0F-7B2888933FF4}"/>
    <cellStyle name="Input 3 8 2" xfId="2530" xr:uid="{0E1A41C6-8C6A-4EB5-AEB7-AC55A6868346}"/>
    <cellStyle name="Input 3 9" xfId="2329" xr:uid="{964F0C3E-A878-4F2C-9CF1-D8823B90CE85}"/>
    <cellStyle name="Input 3 9 2" xfId="2542" xr:uid="{F09114AD-00F8-4C8D-8F3A-2B93AA400BE9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1" xfId="2330" xr:uid="{7494FC85-CD91-45E6-ACC3-96DA770C820C}"/>
    <cellStyle name="Note 3 11 2" xfId="2543" xr:uid="{09B73A63-640F-45A9-B370-78412D984216}"/>
    <cellStyle name="Note 3 2" xfId="2140" xr:uid="{79F3FE4A-84CD-430F-B575-07730530CEF5}"/>
    <cellStyle name="Note 3 2 10" xfId="2368" xr:uid="{52621AEE-76A1-45D8-A8CF-8D176C730556}"/>
    <cellStyle name="Note 3 2 2" xfId="2152" xr:uid="{988F538B-37DC-4790-AEAC-2B37C7926FEB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3" xfId="2409" xr:uid="{A197EA25-3EA0-4F44-BA85-624F0BD0D39A}"/>
    <cellStyle name="Note 3 2 2 3" xfId="2235" xr:uid="{E787FAEB-D2AC-4807-8DAE-F03E7C0DFD26}"/>
    <cellStyle name="Note 3 2 2 3 2" xfId="2448" xr:uid="{302B71B8-0FD2-417D-9D45-36C706D7AA87}"/>
    <cellStyle name="Note 3 2 2 4" xfId="2312" xr:uid="{E7B05E15-47FE-4A00-ADEC-1729AB396FFD}"/>
    <cellStyle name="Note 3 2 2 4 2" xfId="2525" xr:uid="{39F05C1F-5AB1-461C-8E32-BFD96EA79065}"/>
    <cellStyle name="Note 3 2 2 5" xfId="2337" xr:uid="{D1321D74-B7BB-43B6-9E3A-5467B6B96E48}"/>
    <cellStyle name="Note 3 2 2 5 2" xfId="2550" xr:uid="{537F2949-F7E2-48C3-A597-8871098A1D7F}"/>
    <cellStyle name="Note 3 2 2 6" xfId="2374" xr:uid="{7D5E2EBC-28E7-48CD-AB55-2C2D20A552E5}"/>
    <cellStyle name="Note 3 2 3" xfId="2155" xr:uid="{C06439D2-82BD-4AE5-B236-CE91CD5176D6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3" xfId="2412" xr:uid="{2BC7452D-F5BF-4C72-BD25-2EEF2507FA2E}"/>
    <cellStyle name="Note 3 2 3 3" xfId="2238" xr:uid="{C5C3DD33-B024-496D-81E5-A207CE4C96AF}"/>
    <cellStyle name="Note 3 2 3 3 2" xfId="2451" xr:uid="{F62386FA-1A37-4AAD-AB63-C598FB27BFF8}"/>
    <cellStyle name="Note 3 2 3 4" xfId="2310" xr:uid="{D9DFAA0D-3A67-493C-B807-636A8EABB7E2}"/>
    <cellStyle name="Note 3 2 3 4 2" xfId="2523" xr:uid="{8EDD0E5C-FBD4-466B-A235-257F11A6ED26}"/>
    <cellStyle name="Note 3 2 3 5" xfId="2340" xr:uid="{F9792C22-5D6A-4E8C-AA47-F266AB022A9F}"/>
    <cellStyle name="Note 3 2 3 5 2" xfId="2553" xr:uid="{F99B5EA3-A327-45A6-8A4C-4A0F47653A4D}"/>
    <cellStyle name="Note 3 2 3 6" xfId="2377" xr:uid="{DB41C873-A65A-4A52-AD5C-B794CA6BC960}"/>
    <cellStyle name="Note 3 2 4" xfId="2161" xr:uid="{26389FAE-5CC6-4A0D-9F49-BE8145F6B0BB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3" xfId="2418" xr:uid="{DCD0C4A6-F428-405C-807B-76E768F8508A}"/>
    <cellStyle name="Note 3 2 4 3" xfId="2244" xr:uid="{BD7C5277-19A8-448F-8254-7F9B6706818A}"/>
    <cellStyle name="Note 3 2 4 3 2" xfId="2457" xr:uid="{575944F6-FF73-43E7-8EAC-F0FADA449054}"/>
    <cellStyle name="Note 3 2 4 4" xfId="2325" xr:uid="{BBCB3FCE-63DE-41C3-8B8E-12A786066E42}"/>
    <cellStyle name="Note 3 2 4 4 2" xfId="2538" xr:uid="{73981B55-F687-4C67-84ED-73B63236229F}"/>
    <cellStyle name="Note 3 2 4 5" xfId="2346" xr:uid="{4FEDAEF6-3AA4-4D12-AD85-1B94AE86DF12}"/>
    <cellStyle name="Note 3 2 4 5 2" xfId="2559" xr:uid="{14B5D8D1-DF09-4CEF-A746-0E893B4BE8D0}"/>
    <cellStyle name="Note 3 2 4 6" xfId="2383" xr:uid="{11E98ED3-F4A1-419F-8524-822B64E3A148}"/>
    <cellStyle name="Note 3 2 5" xfId="2170" xr:uid="{02B672C8-B33B-4DAC-A83A-C7BDB92B3A15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3" xfId="2427" xr:uid="{2E3B445D-6093-400E-80A5-DE48BACB8818}"/>
    <cellStyle name="Note 3 2 5 3" xfId="2253" xr:uid="{7F63FE3C-0F20-430B-B4A8-FF011AD2FCAF}"/>
    <cellStyle name="Note 3 2 5 3 2" xfId="2466" xr:uid="{5710AE3B-18CA-4711-93CD-9B7CED88E07D}"/>
    <cellStyle name="Note 3 2 5 4" xfId="2296" xr:uid="{59F3E3CC-959E-4F24-88D1-0C3363481604}"/>
    <cellStyle name="Note 3 2 5 4 2" xfId="2509" xr:uid="{789438D4-6929-48A4-8DA9-13006DC4E1AB}"/>
    <cellStyle name="Note 3 2 5 5" xfId="2355" xr:uid="{C33ED304-E4E0-4218-A31C-2DE75782C40C}"/>
    <cellStyle name="Note 3 2 5 5 2" xfId="2568" xr:uid="{11C98DB5-3D22-4DC1-8986-605CBC087C0A}"/>
    <cellStyle name="Note 3 2 5 6" xfId="2392" xr:uid="{58F6EBB7-978E-4D8E-A129-386F5CE82222}"/>
    <cellStyle name="Note 3 2 6" xfId="2185" xr:uid="{CDB575EA-BC7B-49F9-BAB1-AE97D6637A28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3" xfId="2433" xr:uid="{D8D82636-0AD1-42EE-B469-CD27FBE6652E}"/>
    <cellStyle name="Note 3 2 6 3" xfId="2226" xr:uid="{D816BAF2-5E7E-4D5C-B033-A4E10BCB9D21}"/>
    <cellStyle name="Note 3 2 6 3 2" xfId="2439" xr:uid="{5406D805-759F-4966-B0DC-52D9014D1722}"/>
    <cellStyle name="Note 3 2 6 4" xfId="2294" xr:uid="{C9B13ECB-080C-4F13-829C-8B3297C15AA4}"/>
    <cellStyle name="Note 3 2 6 4 2" xfId="2507" xr:uid="{F8C15AF2-0257-4F44-BD63-1310B3DA4535}"/>
    <cellStyle name="Note 3 2 6 5" xfId="2361" xr:uid="{B3A14705-CD93-44BC-B077-99C87758EF05}"/>
    <cellStyle name="Note 3 2 6 5 2" xfId="2574" xr:uid="{43C7F8E4-48B7-4434-A740-971DBC7BA45F}"/>
    <cellStyle name="Note 3 2 6 6" xfId="2398" xr:uid="{484AC473-6896-4873-9FE9-E35F6CDD37B6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3" xfId="2403" xr:uid="{905D5F8D-EEC4-4959-89C0-56B561E78B20}"/>
    <cellStyle name="Note 3 2 8" xfId="2315" xr:uid="{13B5ABCF-B1BF-4BA1-AC00-4B66BF214BA2}"/>
    <cellStyle name="Note 3 2 8 2" xfId="2528" xr:uid="{53D6B5EC-D970-4480-827B-1BEA5E6CFB19}"/>
    <cellStyle name="Note 3 2 9" xfId="2331" xr:uid="{ED94B343-63F4-4B46-ABD0-11C38EB27C8C}"/>
    <cellStyle name="Note 3 2 9 2" xfId="2544" xr:uid="{399838E4-2780-4677-A534-A7615D085D67}"/>
    <cellStyle name="Note 3 3" xfId="2151" xr:uid="{445F1473-AB0E-4729-9012-733766DCD6B1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3" xfId="2408" xr:uid="{74EB3FFE-1127-4CF6-A725-0A47C0873851}"/>
    <cellStyle name="Note 3 3 3" xfId="2234" xr:uid="{13955CBE-3B2A-4BB3-88D2-E5622A9E5B9E}"/>
    <cellStyle name="Note 3 3 3 2" xfId="2447" xr:uid="{115A7681-FAED-4A4C-9DB7-8CDD6B5C4BA9}"/>
    <cellStyle name="Note 3 3 4" xfId="2313" xr:uid="{50F1AA62-0D52-4430-A62D-04096D3A6927}"/>
    <cellStyle name="Note 3 3 4 2" xfId="2526" xr:uid="{2849587A-03DC-4B42-A378-0E4C37F02CA8}"/>
    <cellStyle name="Note 3 3 5" xfId="2336" xr:uid="{98DE6989-3876-4B18-986C-5B3C0EB932F7}"/>
    <cellStyle name="Note 3 3 5 2" xfId="2549" xr:uid="{D98A4B5B-03E9-4A25-96CE-243B7D06980A}"/>
    <cellStyle name="Note 3 3 6" xfId="2373" xr:uid="{37E5F9D5-8CAD-4240-AF5D-8AD378517A51}"/>
    <cellStyle name="Note 3 4" xfId="2156" xr:uid="{0C651060-BD83-41DD-B214-29447B434D6B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3" xfId="2413" xr:uid="{FCFC2FBD-9A3C-436A-82AE-89C859E6DAD6}"/>
    <cellStyle name="Note 3 4 3" xfId="2239" xr:uid="{20A80F7E-F8E7-4ECD-B5C5-D02873BF8793}"/>
    <cellStyle name="Note 3 4 3 2" xfId="2452" xr:uid="{0BA6736C-E67A-4E9F-A980-1E32F76CA676}"/>
    <cellStyle name="Note 3 4 4" xfId="2309" xr:uid="{CE0D96B8-819C-4B51-8772-BED9DBD51740}"/>
    <cellStyle name="Note 3 4 4 2" xfId="2522" xr:uid="{722A20D0-84BB-48D2-A21D-8F38903EFE1C}"/>
    <cellStyle name="Note 3 4 5" xfId="2341" xr:uid="{77CF1D11-3334-4F38-ABE5-9372BBB6846C}"/>
    <cellStyle name="Note 3 4 5 2" xfId="2554" xr:uid="{41CD5A30-3CFE-4370-A28E-731052486B99}"/>
    <cellStyle name="Note 3 4 6" xfId="2378" xr:uid="{DFFF5E8A-60B0-4AF1-9424-A4659B30EC9F}"/>
    <cellStyle name="Note 3 5" xfId="2162" xr:uid="{3E1E04CA-939A-49AA-9B76-AF342BA162DB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3" xfId="2419" xr:uid="{997F3DC9-5EBF-466C-BAB0-3571ACB5F013}"/>
    <cellStyle name="Note 3 5 3" xfId="2245" xr:uid="{13AA143B-1E71-4F08-824C-0A8A49BE3243}"/>
    <cellStyle name="Note 3 5 3 2" xfId="2458" xr:uid="{AB028857-7177-4E98-89D0-13ABD654385C}"/>
    <cellStyle name="Note 3 5 4" xfId="2302" xr:uid="{8E44EE63-8D0E-4794-AFF3-0D5419798BE0}"/>
    <cellStyle name="Note 3 5 4 2" xfId="2515" xr:uid="{5077D293-666D-421B-9B3A-A7FA2E8383C6}"/>
    <cellStyle name="Note 3 5 5" xfId="2347" xr:uid="{7C9A6C0C-80E3-46F7-BA95-78BFDC7B95BC}"/>
    <cellStyle name="Note 3 5 5 2" xfId="2560" xr:uid="{1A4B88FC-36EF-4D08-A1CE-574113D6B6B1}"/>
    <cellStyle name="Note 3 5 6" xfId="2384" xr:uid="{692BABF8-A937-4B91-9BC5-440B9E9E89FF}"/>
    <cellStyle name="Note 3 6" xfId="2169" xr:uid="{CF9575A8-7EA1-4167-AA4F-F696F0AD8ED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3" xfId="2426" xr:uid="{5F62C122-9FBB-4740-8A54-4C93270CB388}"/>
    <cellStyle name="Note 3 6 3" xfId="2252" xr:uid="{70EF84C1-8958-4ABA-B689-2D58BB96884B}"/>
    <cellStyle name="Note 3 6 3 2" xfId="2465" xr:uid="{F6BAD6D7-047A-4816-A110-919A57E4585B}"/>
    <cellStyle name="Note 3 6 4" xfId="2323" xr:uid="{F8B066C7-6627-41BF-B19B-24E2406D8632}"/>
    <cellStyle name="Note 3 6 4 2" xfId="2536" xr:uid="{E6766759-E03A-4682-B867-7363D1F31AFA}"/>
    <cellStyle name="Note 3 6 5" xfId="2354" xr:uid="{AF9478F9-4982-4B60-9288-A8C4B99857E2}"/>
    <cellStyle name="Note 3 6 5 2" xfId="2567" xr:uid="{EB775EEE-FE98-4F27-A438-65D91809EDE8}"/>
    <cellStyle name="Note 3 6 6" xfId="2391" xr:uid="{CC1E1442-DA79-4539-855E-CAEA891702E4}"/>
    <cellStyle name="Note 3 7" xfId="2184" xr:uid="{CCDE093A-6816-4C87-ABAA-6CD92EC190E5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3" xfId="2432" xr:uid="{58AAE26A-C1B6-476C-B4D0-84AD209A4800}"/>
    <cellStyle name="Note 3 7 3" xfId="2225" xr:uid="{45B0AAC4-1CD2-47B3-BCA8-A2F4480C580B}"/>
    <cellStyle name="Note 3 7 3 2" xfId="2438" xr:uid="{9E5542F8-883E-4AEA-AFAC-381684B98835}"/>
    <cellStyle name="Note 3 7 4" xfId="2292" xr:uid="{8112664B-A6DC-4654-A1A5-743711322247}"/>
    <cellStyle name="Note 3 7 4 2" xfId="2505" xr:uid="{5B02B23F-BB27-471F-A534-6BBB770C1A8B}"/>
    <cellStyle name="Note 3 7 5" xfId="2360" xr:uid="{71832011-2B30-4A3A-90E5-E2A19C0BC112}"/>
    <cellStyle name="Note 3 7 5 2" xfId="2573" xr:uid="{7B296C47-6852-4ABF-9A98-444992E9B675}"/>
    <cellStyle name="Note 3 7 6" xfId="2397" xr:uid="{ED7B47E2-CFB3-4CE2-ACB9-51F637C41FBA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3" xfId="2442" xr:uid="{43D30DED-ADBF-4C6F-9D8A-2794735DC9FD}"/>
    <cellStyle name="Note 3 8 3" xfId="2231" xr:uid="{15952D99-0747-43C7-942C-E4391AA2E866}"/>
    <cellStyle name="Note 3 8 3 2" xfId="2444" xr:uid="{CF423383-2724-406E-A13F-5388DDFCCC10}"/>
    <cellStyle name="Note 3 8 4" xfId="2367" xr:uid="{909F1552-5BE9-4340-AB05-9D985A45F262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3" xfId="2402" xr:uid="{F85E98B2-9B35-42D5-BDF4-FD66EEC836BC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2" xfId="2153" xr:uid="{A80C1B06-E8BB-4AA3-88CA-F2BF9CCCEF2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3" xfId="2410" xr:uid="{7D85EE44-4D3C-4637-ADA4-545FFCE5771A}"/>
    <cellStyle name="Output 3 2 3" xfId="2236" xr:uid="{65CBBB5C-8DD6-438F-9D7C-B1E7B91864C2}"/>
    <cellStyle name="Output 3 2 3 2" xfId="2449" xr:uid="{828132F3-167D-462D-8B9E-715928E470AB}"/>
    <cellStyle name="Output 3 2 4" xfId="2327" xr:uid="{524322C4-E125-4888-AA59-480A78C5C5FC}"/>
    <cellStyle name="Output 3 2 4 2" xfId="2540" xr:uid="{1125FAA7-FF57-422A-B7E5-B4186DB64165}"/>
    <cellStyle name="Output 3 2 5" xfId="2338" xr:uid="{D7E22B81-9C65-41D2-A85A-727102CBBFFC}"/>
    <cellStyle name="Output 3 2 5 2" xfId="2551" xr:uid="{6E851587-8C7A-4067-9574-ABC3334A0A78}"/>
    <cellStyle name="Output 3 2 6" xfId="2375" xr:uid="{E4108646-CEE6-4758-9ED1-61DB9FE8B16C}"/>
    <cellStyle name="Output 3 3" xfId="2159" xr:uid="{B326F224-B19C-4A42-A482-0F9016B27FD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3" xfId="2416" xr:uid="{523AB6ED-8526-4601-B95D-CEB2ABD2E2A0}"/>
    <cellStyle name="Output 3 3 3" xfId="2242" xr:uid="{B3C28C9A-8A8D-429A-AB9E-E9454C386CD2}"/>
    <cellStyle name="Output 3 3 3 2" xfId="2455" xr:uid="{689C8881-FE2E-4155-A638-5FE7F214ABB2}"/>
    <cellStyle name="Output 3 3 4" xfId="2307" xr:uid="{32DE90F5-5BD2-4868-9649-5528FE048CF1}"/>
    <cellStyle name="Output 3 3 4 2" xfId="2520" xr:uid="{69C659FA-CE67-4953-8A83-C6E1C77324C1}"/>
    <cellStyle name="Output 3 3 5" xfId="2344" xr:uid="{63023D7C-94A0-4AF6-B6F7-79DA8E9A1B79}"/>
    <cellStyle name="Output 3 3 5 2" xfId="2557" xr:uid="{978AE47C-D6F3-4180-9721-E7A86FBF30C2}"/>
    <cellStyle name="Output 3 3 6" xfId="2381" xr:uid="{0BA5ECE3-78A9-4AC6-96DF-664812655028}"/>
    <cellStyle name="Output 3 4" xfId="2165" xr:uid="{A36703C0-B0D3-4E31-8007-620EBADBB949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3" xfId="2422" xr:uid="{5B33A63B-E86F-494E-A03D-E4A317DB305E}"/>
    <cellStyle name="Output 3 4 3" xfId="2248" xr:uid="{25712A92-50CD-4F4C-901F-3E7AAB44D1C0}"/>
    <cellStyle name="Output 3 4 3 2" xfId="2461" xr:uid="{926C3B90-2DF7-4CED-B125-57A076B1E951}"/>
    <cellStyle name="Output 3 4 4" xfId="2324" xr:uid="{CC969926-2ADB-4D03-8BE6-D8D2E1886ED2}"/>
    <cellStyle name="Output 3 4 4 2" xfId="2537" xr:uid="{224F3002-18CA-4210-B9E1-792B8082CCEE}"/>
    <cellStyle name="Output 3 4 5" xfId="2350" xr:uid="{FC65BD6F-2602-4F90-9D78-A8D8A6F9875D}"/>
    <cellStyle name="Output 3 4 5 2" xfId="2563" xr:uid="{2BAFEE28-E6AC-412F-B389-CF823945FB2E}"/>
    <cellStyle name="Output 3 4 6" xfId="2387" xr:uid="{8B70173F-187F-4394-ADE2-99FECF4DE43A}"/>
    <cellStyle name="Output 3 5" xfId="2171" xr:uid="{797818F0-5F79-415E-A833-83619F3F8716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3" xfId="2428" xr:uid="{870E855E-67B2-4629-AA0C-65C4CA077A82}"/>
    <cellStyle name="Output 3 5 3" xfId="2254" xr:uid="{307D8D64-2B2F-4E9F-94AD-42AB18963A11}"/>
    <cellStyle name="Output 3 5 3 2" xfId="2467" xr:uid="{CE2C1071-AD36-4441-AC3A-EBB60B1BB3FC}"/>
    <cellStyle name="Output 3 5 4" xfId="2298" xr:uid="{25A25C98-AC05-466A-AAE9-80E6BC2217FF}"/>
    <cellStyle name="Output 3 5 4 2" xfId="2511" xr:uid="{92B88E10-AC1C-4452-A161-D64E4DB84F07}"/>
    <cellStyle name="Output 3 5 5" xfId="2356" xr:uid="{22EEEAEF-6DBF-4415-8F3C-C5C73423D997}"/>
    <cellStyle name="Output 3 5 5 2" xfId="2569" xr:uid="{F0587E86-7754-4B3F-A752-A9A8DC986808}"/>
    <cellStyle name="Output 3 5 6" xfId="2393" xr:uid="{C45C8219-8744-4DF5-A7E9-989DC4EB5DE5}"/>
    <cellStyle name="Output 3 6" xfId="2186" xr:uid="{66D96A7C-23EF-4999-98D5-0024D76EE539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3" xfId="2434" xr:uid="{5E1D9F82-6D99-4A84-8ED6-2CAF694483AE}"/>
    <cellStyle name="Output 3 6 3" xfId="2227" xr:uid="{0FB1D7D1-6536-4F52-B646-B615BE59618E}"/>
    <cellStyle name="Output 3 6 3 2" xfId="2440" xr:uid="{63D8EAFD-CC13-4BCE-834E-731632FB2A1D}"/>
    <cellStyle name="Output 3 6 4" xfId="2293" xr:uid="{0C19B76A-4ED4-438A-AD6D-1A16AEEE5F13}"/>
    <cellStyle name="Output 3 6 4 2" xfId="2506" xr:uid="{02EDFB96-B483-4BBA-BDA0-6D1828C65361}"/>
    <cellStyle name="Output 3 6 5" xfId="2362" xr:uid="{011C9A7C-FCCF-416B-B529-DC3DA8951B54}"/>
    <cellStyle name="Output 3 6 5 2" xfId="2575" xr:uid="{E8C991EE-47C7-4A8B-93BC-0B6A59EAA245}"/>
    <cellStyle name="Output 3 6 6" xfId="2399" xr:uid="{81B56B40-6CAE-4367-9971-FF49EF01D185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3" xfId="2404" xr:uid="{52794DC0-FAEB-4241-8701-3E23076BA963}"/>
    <cellStyle name="Output 3 8" xfId="2314" xr:uid="{BE2ED190-3EF3-4D9B-8BFA-77E3AA482FDD}"/>
    <cellStyle name="Output 3 8 2" xfId="2527" xr:uid="{DB23AA05-85CE-4541-A759-E570FF0D7EAA}"/>
    <cellStyle name="Output 3 9" xfId="2332" xr:uid="{7D50A994-D8B6-43CB-847D-AB0696D8863E}"/>
    <cellStyle name="Output 3 9 2" xfId="2545" xr:uid="{2C5BAE97-6FB8-41BF-87E0-C96B15513C2A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2" xfId="2154" xr:uid="{938A0369-7A95-49A5-B975-6F1BF5A162DF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3" xfId="2411" xr:uid="{C7FB80FD-8733-4523-B51B-DFE566D09E6A}"/>
    <cellStyle name="Total 3 2 3" xfId="2237" xr:uid="{3D48E255-1F69-4920-A2C4-9A1C68AB2238}"/>
    <cellStyle name="Total 3 2 3 2" xfId="2450" xr:uid="{4CD422CC-8330-4746-B2A6-AD3EB0E8777D}"/>
    <cellStyle name="Total 3 2 4" xfId="2308" xr:uid="{4FD4593C-BE52-4715-8A32-703B94A44240}"/>
    <cellStyle name="Total 3 2 4 2" xfId="2521" xr:uid="{BF899865-DB8F-4254-BE8F-370F3936AD52}"/>
    <cellStyle name="Total 3 2 5" xfId="2339" xr:uid="{649CE8B3-6A62-4731-AA77-D4F5D4C1A17D}"/>
    <cellStyle name="Total 3 2 5 2" xfId="2552" xr:uid="{FAD341AF-9C69-4FB3-8E3A-AA482CD53B19}"/>
    <cellStyle name="Total 3 2 6" xfId="2376" xr:uid="{F22274B0-96C9-473D-A448-C66D0B0157E2}"/>
    <cellStyle name="Total 3 3" xfId="2160" xr:uid="{845163EA-12B3-49E5-B05A-A4471E189CC2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3" xfId="2417" xr:uid="{5287BAA2-4F7E-4A3C-843B-5D9E5A43B878}"/>
    <cellStyle name="Total 3 3 3" xfId="2243" xr:uid="{156B7DB9-3083-4022-8E11-4B0B9B5765EF}"/>
    <cellStyle name="Total 3 3 3 2" xfId="2456" xr:uid="{37E7BA67-53B3-41A7-9F4E-6604BA39D963}"/>
    <cellStyle name="Total 3 3 4" xfId="2306" xr:uid="{5A889A24-4246-4625-BC05-87EFBDEE0191}"/>
    <cellStyle name="Total 3 3 4 2" xfId="2519" xr:uid="{0B835D86-D5F7-4CB8-BFAF-1F268AF0F581}"/>
    <cellStyle name="Total 3 3 5" xfId="2345" xr:uid="{F8BECED4-A0AA-4370-99F5-6363A0437C60}"/>
    <cellStyle name="Total 3 3 5 2" xfId="2558" xr:uid="{58FF4F55-E939-4324-8A40-128A418B5CE2}"/>
    <cellStyle name="Total 3 3 6" xfId="2382" xr:uid="{F8F9B118-5980-4456-AFC9-34CEC348B776}"/>
    <cellStyle name="Total 3 4" xfId="2166" xr:uid="{ABAC2D49-BAA9-470C-A513-BE5C0FD54472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3" xfId="2423" xr:uid="{FD0EF9DE-5CF9-45DE-8996-3844A4FF1B68}"/>
    <cellStyle name="Total 3 4 3" xfId="2249" xr:uid="{A635E67D-D20B-4F4D-A3AF-321445C43C1F}"/>
    <cellStyle name="Total 3 4 3 2" xfId="2462" xr:uid="{E73E5789-568C-4634-89FA-4C0D33C46A17}"/>
    <cellStyle name="Total 3 4 4" xfId="2299" xr:uid="{C83207A4-42F2-4306-B834-925E34F3B6C0}"/>
    <cellStyle name="Total 3 4 4 2" xfId="2512" xr:uid="{FB822AC1-2E6B-4120-8EEB-8AD85C648CA4}"/>
    <cellStyle name="Total 3 4 5" xfId="2351" xr:uid="{4CC7AC9C-0312-4360-9EF4-53EB5D2FA290}"/>
    <cellStyle name="Total 3 4 5 2" xfId="2564" xr:uid="{FAF57AB4-033C-4C83-8BD6-0B246EB8DC91}"/>
    <cellStyle name="Total 3 4 6" xfId="2388" xr:uid="{61739F01-2D92-402D-8372-274E5DCF0255}"/>
    <cellStyle name="Total 3 5" xfId="2172" xr:uid="{5083A334-0717-4708-A13D-6A30D4948CF2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3" xfId="2429" xr:uid="{926406F5-3231-4283-A078-DC02C1C24CB6}"/>
    <cellStyle name="Total 3 5 3" xfId="2255" xr:uid="{DF8D576B-0628-421E-8E0A-D68492D56A9C}"/>
    <cellStyle name="Total 3 5 3 2" xfId="2468" xr:uid="{2E4BB0B8-1170-4977-9978-B691669CC0BC}"/>
    <cellStyle name="Total 3 5 4" xfId="2297" xr:uid="{2FBE0AA7-BBDE-4815-88D5-5043BC10D8FD}"/>
    <cellStyle name="Total 3 5 4 2" xfId="2510" xr:uid="{962214F9-D3C6-43E4-ACF9-34869A868D53}"/>
    <cellStyle name="Total 3 5 5" xfId="2357" xr:uid="{F083626D-85CF-4E92-850A-B8FEAF26F9E1}"/>
    <cellStyle name="Total 3 5 5 2" xfId="2570" xr:uid="{0A002122-1DF9-4F0A-8709-759936E40F1B}"/>
    <cellStyle name="Total 3 5 6" xfId="2394" xr:uid="{27631FFB-FBC0-4EFE-A1A1-F9FF652DB7A9}"/>
    <cellStyle name="Total 3 6" xfId="2187" xr:uid="{F3AF54E2-00C8-4453-86E4-B54558A72AC2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3" xfId="2435" xr:uid="{A31783DB-E22A-482A-B518-66FE17769A63}"/>
    <cellStyle name="Total 3 6 3" xfId="2228" xr:uid="{E2D2FED1-E4EF-45A0-B3AE-61ACE9DE1853}"/>
    <cellStyle name="Total 3 6 3 2" xfId="2441" xr:uid="{958DB85D-0D5F-4864-BD8F-C6E0B148E01C}"/>
    <cellStyle name="Total 3 6 4" xfId="2320" xr:uid="{D4F4D587-F89F-44E4-9461-DF2CB5CABB5E}"/>
    <cellStyle name="Total 3 6 4 2" xfId="2533" xr:uid="{F8EE604F-773B-4B87-BD50-4EF4EC9DCFDB}"/>
    <cellStyle name="Total 3 6 5" xfId="2363" xr:uid="{93CD6FCF-1515-4593-A3A9-66AE5A84DB09}"/>
    <cellStyle name="Total 3 6 5 2" xfId="2576" xr:uid="{961E7BE8-52FD-4AC5-86E0-8FB86F104E78}"/>
    <cellStyle name="Total 3 6 6" xfId="2400" xr:uid="{438AF9AC-82F9-4123-8CE3-677AA4B2C3ED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3" xfId="2405" xr:uid="{E5361853-AC10-4000-B251-2F9CD818DDD8}"/>
    <cellStyle name="Total 3 8" xfId="2321" xr:uid="{6DD90D06-18CD-486B-8B35-AC7E20DCA128}"/>
    <cellStyle name="Total 3 8 2" xfId="2534" xr:uid="{6853869B-1148-4478-8CAC-B210AA303165}"/>
    <cellStyle name="Total 3 9" xfId="2333" xr:uid="{823F160E-2939-496F-B7AE-43F6293E8ECD}"/>
    <cellStyle name="Total 3 9 2" xfId="2546" xr:uid="{CCDE48FD-8A69-4FD9-903C-C7283CF5B279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1343591</xdr:colOff>
      <xdr:row>0</xdr:row>
      <xdr:rowOff>291582</xdr:rowOff>
    </xdr:from>
    <xdr:to>
      <xdr:col>13</xdr:col>
      <xdr:colOff>2394532</xdr:colOff>
      <xdr:row>4</xdr:row>
      <xdr:rowOff>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179611" y="291582"/>
          <a:ext cx="1050941" cy="1069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304800</xdr:colOff>
      <xdr:row>16</xdr:row>
      <xdr:rowOff>28575</xdr:rowOff>
    </xdr:from>
    <xdr:to>
      <xdr:col>7</xdr:col>
      <xdr:colOff>133350</xdr:colOff>
      <xdr:row>23</xdr:row>
      <xdr:rowOff>539203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EB63494-3635-47ED-4564-728E3F51483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4800" y="5172075"/>
          <a:ext cx="6219825" cy="3168103"/>
        </a:xfrm>
        <a:prstGeom prst="rect">
          <a:avLst/>
        </a:prstGeom>
      </xdr:spPr>
    </xdr:pic>
    <xdr:clientData/>
  </xdr:twoCellAnchor>
  <xdr:twoCellAnchor editAs="oneCell">
    <xdr:from>
      <xdr:col>7</xdr:col>
      <xdr:colOff>152400</xdr:colOff>
      <xdr:row>16</xdr:row>
      <xdr:rowOff>28574</xdr:rowOff>
    </xdr:from>
    <xdr:to>
      <xdr:col>14</xdr:col>
      <xdr:colOff>9525</xdr:colOff>
      <xdr:row>23</xdr:row>
      <xdr:rowOff>523874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BD6C372D-0888-AD4C-BA2A-1A6D107F88E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43675" y="5172074"/>
          <a:ext cx="5791200" cy="3152775"/>
        </a:xfrm>
        <a:prstGeom prst="rect">
          <a:avLst/>
        </a:prstGeom>
      </xdr:spPr>
    </xdr:pic>
    <xdr:clientData/>
  </xdr:twoCellAnchor>
  <xdr:twoCellAnchor editAs="oneCell">
    <xdr:from>
      <xdr:col>10</xdr:col>
      <xdr:colOff>19050</xdr:colOff>
      <xdr:row>7</xdr:row>
      <xdr:rowOff>0</xdr:rowOff>
    </xdr:from>
    <xdr:to>
      <xdr:col>14</xdr:col>
      <xdr:colOff>9525</xdr:colOff>
      <xdr:row>15</xdr:row>
      <xdr:rowOff>19050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F62BC5-99D6-B3E6-6DDD-6B821339CFA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10625" y="2314575"/>
          <a:ext cx="3524250" cy="25336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534267</xdr:colOff>
      <xdr:row>0</xdr:row>
      <xdr:rowOff>0</xdr:rowOff>
    </xdr:from>
    <xdr:to>
      <xdr:col>13</xdr:col>
      <xdr:colOff>1467717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2449" y="0"/>
          <a:ext cx="933450" cy="94994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17318</xdr:colOff>
      <xdr:row>29</xdr:row>
      <xdr:rowOff>8659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91F2E0E-36E7-DA51-B5D5-96D62BDE006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98318" y="5706341"/>
          <a:ext cx="4875068" cy="2502477"/>
        </a:xfrm>
        <a:prstGeom prst="rect">
          <a:avLst/>
        </a:prstGeom>
      </xdr:spPr>
    </xdr:pic>
    <xdr:clientData/>
  </xdr:twoCellAnchor>
  <xdr:twoCellAnchor editAs="oneCell">
    <xdr:from>
      <xdr:col>8</xdr:col>
      <xdr:colOff>0</xdr:colOff>
      <xdr:row>21</xdr:row>
      <xdr:rowOff>0</xdr:rowOff>
    </xdr:from>
    <xdr:to>
      <xdr:col>14</xdr:col>
      <xdr:colOff>8660</xdr:colOff>
      <xdr:row>29</xdr:row>
      <xdr:rowOff>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AC019F0-ECBB-8389-8CF2-0B06F64080D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61364" y="5706341"/>
          <a:ext cx="5134841" cy="249381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1214912</xdr:colOff>
      <xdr:row>0</xdr:row>
      <xdr:rowOff>0</xdr:rowOff>
    </xdr:from>
    <xdr:to>
      <xdr:col>13</xdr:col>
      <xdr:colOff>1535761</xdr:colOff>
      <xdr:row>0</xdr:row>
      <xdr:rowOff>329712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091604" y="0"/>
          <a:ext cx="320849" cy="329712"/>
        </a:xfrm>
        <a:prstGeom prst="rect">
          <a:avLst/>
        </a:prstGeom>
      </xdr:spPr>
    </xdr:pic>
    <xdr:clientData/>
  </xdr:twoCellAnchor>
  <xdr:twoCellAnchor editAs="oneCell">
    <xdr:from>
      <xdr:col>13</xdr:col>
      <xdr:colOff>1206500</xdr:colOff>
      <xdr:row>63</xdr:row>
      <xdr:rowOff>8548</xdr:rowOff>
    </xdr:from>
    <xdr:to>
      <xdr:col>13</xdr:col>
      <xdr:colOff>1514888</xdr:colOff>
      <xdr:row>63</xdr:row>
      <xdr:rowOff>331073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688" y="11279798"/>
          <a:ext cx="308388" cy="322525"/>
        </a:xfrm>
        <a:prstGeom prst="rect">
          <a:avLst/>
        </a:prstGeom>
      </xdr:spPr>
    </xdr:pic>
    <xdr:clientData/>
  </xdr:twoCellAnchor>
  <xdr:twoCellAnchor editAs="oneCell">
    <xdr:from>
      <xdr:col>13</xdr:col>
      <xdr:colOff>1222873</xdr:colOff>
      <xdr:row>48</xdr:row>
      <xdr:rowOff>14656</xdr:rowOff>
    </xdr:from>
    <xdr:to>
      <xdr:col>13</xdr:col>
      <xdr:colOff>1524048</xdr:colOff>
      <xdr:row>48</xdr:row>
      <xdr:rowOff>341313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5061" y="6602781"/>
          <a:ext cx="301175" cy="326657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600075</xdr:colOff>
      <xdr:row>0</xdr:row>
      <xdr:rowOff>107500</xdr:rowOff>
    </xdr:from>
    <xdr:to>
      <xdr:col>8</xdr:col>
      <xdr:colOff>1488634</xdr:colOff>
      <xdr:row>4</xdr:row>
      <xdr:rowOff>9525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A337B4D-BDA8-4F7C-8F86-2A5D4BC0D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86575" y="107500"/>
          <a:ext cx="888559" cy="9116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989955</xdr:colOff>
      <xdr:row>0</xdr:row>
      <xdr:rowOff>1</xdr:rowOff>
    </xdr:from>
    <xdr:to>
      <xdr:col>5</xdr:col>
      <xdr:colOff>1104900</xdr:colOff>
      <xdr:row>5</xdr:row>
      <xdr:rowOff>1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3A3A1821-54D9-4039-9E26-EC7068C1C2A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90530" y="1"/>
          <a:ext cx="1400820" cy="1143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6</xdr:col>
      <xdr:colOff>1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5"/>
  <sheetViews>
    <sheetView tabSelected="1" zoomScaleNormal="100" workbookViewId="0">
      <selection activeCell="N6" sqref="N6"/>
    </sheetView>
  </sheetViews>
  <sheetFormatPr defaultColWidth="9" defaultRowHeight="21"/>
  <cols>
    <col min="1" max="1" width="4.85546875" style="44" customWidth="1"/>
    <col min="2" max="2" width="28.42578125" customWidth="1"/>
    <col min="3" max="3" width="10.140625" customWidth="1"/>
    <col min="4" max="4" width="11.85546875" customWidth="1"/>
    <col min="5" max="5" width="12.85546875" customWidth="1"/>
    <col min="6" max="6" width="5.85546875" customWidth="1"/>
    <col min="7" max="7" width="21.85546875" customWidth="1"/>
    <col min="8" max="8" width="10.140625" customWidth="1"/>
    <col min="9" max="9" width="13.28515625" customWidth="1"/>
    <col min="10" max="10" width="12.5703125" customWidth="1"/>
    <col min="11" max="11" width="3" customWidth="1"/>
    <col min="12" max="12" width="3.5703125" customWidth="1"/>
    <col min="13" max="13" width="9" customWidth="1"/>
    <col min="14" max="14" width="37.42578125" customWidth="1"/>
  </cols>
  <sheetData>
    <row r="1" spans="2:16" ht="24.95" customHeight="1">
      <c r="B1" s="183" t="s">
        <v>0</v>
      </c>
      <c r="C1" s="184"/>
      <c r="D1" s="185"/>
      <c r="E1" s="45"/>
      <c r="F1" s="45"/>
      <c r="G1" s="45"/>
      <c r="H1" s="45"/>
      <c r="I1" s="45"/>
      <c r="J1" s="45"/>
      <c r="K1" s="45"/>
      <c r="L1" s="45"/>
      <c r="M1" s="45"/>
      <c r="N1" s="45"/>
    </row>
    <row r="2" spans="2:16" ht="24.95" customHeight="1">
      <c r="B2" s="186" t="s">
        <v>305</v>
      </c>
      <c r="C2" s="187"/>
      <c r="D2" s="188"/>
      <c r="E2" s="189"/>
      <c r="F2" s="190"/>
      <c r="G2" s="190"/>
      <c r="H2" s="190"/>
      <c r="I2" s="190"/>
      <c r="J2" s="190"/>
      <c r="K2" s="191"/>
      <c r="L2" s="45"/>
      <c r="M2" s="45"/>
      <c r="N2" s="45"/>
    </row>
    <row r="3" spans="2:16" ht="24.95" customHeight="1">
      <c r="B3" s="45"/>
      <c r="C3" s="45"/>
      <c r="D3" s="46"/>
      <c r="E3" s="46"/>
      <c r="F3" s="45"/>
      <c r="G3" s="46"/>
      <c r="H3" s="46"/>
      <c r="I3" s="46"/>
      <c r="J3" s="46"/>
      <c r="K3" s="45"/>
      <c r="L3" s="46"/>
      <c r="M3" s="46"/>
      <c r="N3" s="46"/>
    </row>
    <row r="4" spans="2:16" ht="33.75" customHeight="1">
      <c r="B4" s="192" t="s">
        <v>304</v>
      </c>
      <c r="C4" s="193"/>
      <c r="D4" s="193"/>
      <c r="E4" s="193"/>
      <c r="F4" s="193"/>
      <c r="G4" s="193"/>
      <c r="H4" s="193"/>
      <c r="I4" s="193"/>
      <c r="J4" s="193"/>
      <c r="K4" s="193"/>
      <c r="L4" s="193"/>
      <c r="M4" s="193"/>
      <c r="N4" s="194"/>
    </row>
    <row r="5" spans="2:16" ht="24.95" customHeight="1">
      <c r="B5" s="47"/>
      <c r="C5" s="47"/>
      <c r="D5" s="48"/>
      <c r="E5" s="48"/>
      <c r="F5" s="47"/>
      <c r="G5" s="48"/>
      <c r="H5" s="48"/>
      <c r="I5" s="48"/>
      <c r="J5" s="48"/>
      <c r="K5" s="47"/>
      <c r="L5" s="48"/>
      <c r="M5" s="48"/>
      <c r="N5" s="48"/>
    </row>
    <row r="6" spans="2:16" ht="24.95" customHeight="1">
      <c r="B6" s="195" t="s">
        <v>81</v>
      </c>
      <c r="C6" s="196"/>
      <c r="D6" s="197">
        <f>'Bullient '!M48+'Bullient '!M63+'Bullient '!M83</f>
        <v>840793741</v>
      </c>
      <c r="E6" s="198"/>
      <c r="F6" s="49"/>
      <c r="G6" s="195" t="s">
        <v>82</v>
      </c>
      <c r="H6" s="196"/>
      <c r="I6" s="197">
        <f>'Bullient '!N48+'Bullient '!N63+'Bullient '!N83</f>
        <v>1166402173.03</v>
      </c>
      <c r="J6" s="198"/>
      <c r="K6" s="50"/>
      <c r="L6" s="195" t="s">
        <v>8</v>
      </c>
      <c r="M6" s="196"/>
      <c r="N6" s="51">
        <f>'Bullient '!L48+'Bullient '!L63+'Bullient '!L83</f>
        <v>882</v>
      </c>
    </row>
    <row r="7" spans="2:16" ht="24.95" customHeight="1">
      <c r="B7" s="45"/>
      <c r="C7" s="45"/>
      <c r="D7" s="47"/>
      <c r="E7" s="52"/>
      <c r="F7" s="47"/>
      <c r="G7" s="47"/>
      <c r="H7" s="47"/>
      <c r="I7" s="47"/>
      <c r="J7" s="53"/>
      <c r="K7" s="199"/>
      <c r="L7" s="200"/>
      <c r="M7" s="201"/>
      <c r="N7" s="54"/>
    </row>
    <row r="8" spans="2:16" ht="24.95" customHeight="1">
      <c r="B8" s="202" t="s">
        <v>1</v>
      </c>
      <c r="C8" s="203"/>
      <c r="D8" s="204"/>
      <c r="E8" s="55">
        <v>965.71</v>
      </c>
      <c r="F8" s="56"/>
      <c r="G8" s="202" t="s">
        <v>5</v>
      </c>
      <c r="H8" s="203"/>
      <c r="I8" s="204"/>
      <c r="J8" s="55">
        <v>1132.49</v>
      </c>
      <c r="K8" s="171"/>
      <c r="L8" s="172"/>
      <c r="M8" s="173"/>
      <c r="N8" s="44"/>
    </row>
    <row r="9" spans="2:16" ht="24.95" customHeight="1">
      <c r="B9" s="202" t="s">
        <v>2</v>
      </c>
      <c r="C9" s="203"/>
      <c r="D9" s="204"/>
      <c r="E9" s="55">
        <v>963.39</v>
      </c>
      <c r="F9" s="57"/>
      <c r="G9" s="202" t="s">
        <v>6</v>
      </c>
      <c r="H9" s="203"/>
      <c r="I9" s="204"/>
      <c r="J9" s="55">
        <v>1126.79</v>
      </c>
      <c r="K9" s="171"/>
      <c r="L9" s="172"/>
      <c r="M9" s="173"/>
      <c r="N9" s="44"/>
      <c r="P9" s="58"/>
    </row>
    <row r="10" spans="2:16" ht="24.95" customHeight="1">
      <c r="B10" s="177" t="s">
        <v>3</v>
      </c>
      <c r="C10" s="178"/>
      <c r="D10" s="179"/>
      <c r="E10" s="127">
        <f>((E8/E9)-1)*100</f>
        <v>0.24081628416321443</v>
      </c>
      <c r="F10" s="57"/>
      <c r="G10" s="177" t="s">
        <v>3</v>
      </c>
      <c r="H10" s="178"/>
      <c r="I10" s="179"/>
      <c r="J10" s="127">
        <f>((J8/J9)-1)*100</f>
        <v>0.5058617843608948</v>
      </c>
      <c r="K10" s="171"/>
      <c r="L10" s="172"/>
      <c r="M10" s="173"/>
      <c r="N10" s="44"/>
    </row>
    <row r="11" spans="2:16" ht="24.95" customHeight="1">
      <c r="B11" s="177" t="s">
        <v>4</v>
      </c>
      <c r="C11" s="178"/>
      <c r="D11" s="179"/>
      <c r="E11" s="127">
        <f>E8-E9</f>
        <v>2.32000000000005</v>
      </c>
      <c r="F11" s="47"/>
      <c r="G11" s="177" t="s">
        <v>4</v>
      </c>
      <c r="H11" s="178"/>
      <c r="I11" s="179"/>
      <c r="J11" s="127">
        <f>J8-J9</f>
        <v>5.7000000000000455</v>
      </c>
      <c r="K11" s="171"/>
      <c r="L11" s="172"/>
      <c r="M11" s="173"/>
      <c r="N11" s="44"/>
    </row>
    <row r="12" spans="2:16" ht="24.95" customHeight="1">
      <c r="B12" s="59"/>
      <c r="C12" s="60"/>
      <c r="D12" s="59"/>
      <c r="E12" s="205"/>
      <c r="F12" s="206"/>
      <c r="G12" s="207"/>
      <c r="H12" s="61"/>
      <c r="I12" s="61"/>
      <c r="J12" s="62"/>
      <c r="K12" s="208"/>
      <c r="L12" s="172"/>
      <c r="M12" s="173"/>
      <c r="N12" s="44"/>
      <c r="O12" s="58"/>
    </row>
    <row r="13" spans="2:16" ht="24.95" customHeight="1">
      <c r="B13" s="63" t="s">
        <v>9</v>
      </c>
      <c r="C13" s="64">
        <v>104</v>
      </c>
      <c r="D13" s="66" t="s">
        <v>83</v>
      </c>
      <c r="E13" s="64">
        <v>11</v>
      </c>
      <c r="F13" s="47"/>
      <c r="G13" s="65" t="s">
        <v>88</v>
      </c>
      <c r="H13" s="64">
        <v>41</v>
      </c>
      <c r="I13" s="66" t="s">
        <v>83</v>
      </c>
      <c r="J13" s="64">
        <v>10</v>
      </c>
      <c r="K13" s="171"/>
      <c r="L13" s="172"/>
      <c r="M13" s="173"/>
      <c r="N13" s="44"/>
      <c r="O13" s="58"/>
      <c r="P13" s="58"/>
    </row>
    <row r="14" spans="2:16" ht="24.95" customHeight="1">
      <c r="B14" s="63" t="s">
        <v>87</v>
      </c>
      <c r="C14" s="64">
        <v>44</v>
      </c>
      <c r="D14" s="66" t="s">
        <v>83</v>
      </c>
      <c r="E14" s="64">
        <v>0</v>
      </c>
      <c r="F14" s="56"/>
      <c r="G14" s="174" t="s">
        <v>85</v>
      </c>
      <c r="H14" s="175"/>
      <c r="I14" s="176"/>
      <c r="J14" s="64">
        <v>20</v>
      </c>
      <c r="K14" s="171"/>
      <c r="L14" s="172"/>
      <c r="M14" s="173"/>
      <c r="N14" s="44"/>
      <c r="O14" s="58"/>
      <c r="P14" s="58"/>
    </row>
    <row r="15" spans="2:16" ht="24.95" customHeight="1">
      <c r="B15" s="177" t="s">
        <v>104</v>
      </c>
      <c r="C15" s="178" t="s">
        <v>10</v>
      </c>
      <c r="D15" s="179" t="s">
        <v>10</v>
      </c>
      <c r="E15" s="64">
        <v>9</v>
      </c>
      <c r="F15" s="47"/>
      <c r="G15" s="180" t="s">
        <v>86</v>
      </c>
      <c r="H15" s="181"/>
      <c r="I15" s="182"/>
      <c r="J15" s="64">
        <v>9</v>
      </c>
      <c r="K15" s="171"/>
      <c r="L15" s="172"/>
      <c r="M15" s="173"/>
      <c r="N15" s="52"/>
      <c r="O15" s="58"/>
      <c r="P15" s="58"/>
    </row>
    <row r="16" spans="2:16" ht="24.95" customHeight="1">
      <c r="B16" s="177" t="s">
        <v>84</v>
      </c>
      <c r="C16" s="178" t="s">
        <v>11</v>
      </c>
      <c r="D16" s="179" t="s">
        <v>11</v>
      </c>
      <c r="E16" s="67">
        <v>10</v>
      </c>
      <c r="F16" s="44"/>
      <c r="G16" s="44"/>
      <c r="H16" s="44"/>
      <c r="I16" s="44"/>
      <c r="J16" s="52"/>
      <c r="K16" s="52"/>
      <c r="L16" s="52"/>
      <c r="M16" s="52"/>
      <c r="N16" s="52"/>
      <c r="O16" s="58"/>
      <c r="P16" s="58"/>
    </row>
    <row r="17" spans="1:15" ht="24.95" customHeight="1">
      <c r="B17" s="44"/>
      <c r="C17" s="44"/>
      <c r="D17" s="44"/>
      <c r="E17" s="44"/>
      <c r="F17" s="44"/>
      <c r="G17" s="44"/>
      <c r="H17" s="52"/>
      <c r="I17" s="52"/>
      <c r="J17" s="52"/>
      <c r="K17" s="52"/>
      <c r="L17" s="52"/>
      <c r="M17" s="52"/>
      <c r="N17" s="52"/>
      <c r="O17" s="58"/>
    </row>
    <row r="18" spans="1:15" ht="24.95" customHeight="1"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58"/>
    </row>
    <row r="19" spans="1:15" ht="24.95" customHeight="1">
      <c r="B19" s="44"/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58"/>
    </row>
    <row r="20" spans="1:15" ht="24.95" customHeight="1"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</row>
    <row r="21" spans="1:15" ht="24.95" customHeight="1">
      <c r="B21" s="44"/>
      <c r="C21" s="44"/>
      <c r="D21" s="44"/>
      <c r="E21" s="44"/>
      <c r="F21" s="44"/>
      <c r="G21" s="44"/>
      <c r="H21" s="44"/>
      <c r="I21" s="44"/>
      <c r="J21" s="44"/>
      <c r="K21" s="44"/>
      <c r="L21" s="44"/>
      <c r="M21" s="44"/>
      <c r="N21" s="44"/>
    </row>
    <row r="22" spans="1:15" ht="42.75" customHeight="1">
      <c r="B22" s="44"/>
      <c r="C22" s="44"/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</row>
    <row r="23" spans="1:15" ht="42.75" customHeight="1">
      <c r="B23" s="44"/>
      <c r="C23" s="44"/>
      <c r="D23" s="44"/>
      <c r="E23" s="44"/>
      <c r="F23" s="44"/>
      <c r="G23" s="44"/>
      <c r="H23" s="44"/>
      <c r="I23" s="44"/>
      <c r="J23" s="44"/>
      <c r="K23" s="44"/>
      <c r="L23" s="44"/>
      <c r="M23" s="44"/>
      <c r="N23" s="44"/>
    </row>
    <row r="24" spans="1:15" ht="42.75" customHeight="1">
      <c r="B24" s="44"/>
      <c r="C24" s="44"/>
      <c r="D24" s="44"/>
      <c r="E24" s="44"/>
      <c r="F24" s="44"/>
      <c r="G24" s="44"/>
      <c r="H24" s="44"/>
      <c r="I24" s="44"/>
      <c r="J24" s="44"/>
      <c r="K24" s="44"/>
      <c r="L24" s="44"/>
      <c r="M24" s="44"/>
      <c r="N24" s="44"/>
    </row>
    <row r="25" spans="1:15" ht="28.5" customHeight="1">
      <c r="A25" s="169" t="s">
        <v>12</v>
      </c>
      <c r="B25" s="170"/>
      <c r="C25" s="170"/>
      <c r="D25" s="170"/>
      <c r="E25" s="170"/>
      <c r="F25" s="170"/>
      <c r="G25" s="170"/>
      <c r="H25" s="170"/>
      <c r="I25" s="170"/>
      <c r="J25" s="170"/>
      <c r="K25" s="170"/>
      <c r="L25" s="170"/>
      <c r="M25" s="170"/>
      <c r="N25" s="170"/>
    </row>
  </sheetData>
  <mergeCells count="32">
    <mergeCell ref="E12:G12"/>
    <mergeCell ref="K12:M12"/>
    <mergeCell ref="B10:D10"/>
    <mergeCell ref="G10:I10"/>
    <mergeCell ref="K10:M10"/>
    <mergeCell ref="B11:D11"/>
    <mergeCell ref="G11:I11"/>
    <mergeCell ref="K11:M11"/>
    <mergeCell ref="K7:M7"/>
    <mergeCell ref="B8:D8"/>
    <mergeCell ref="G8:I8"/>
    <mergeCell ref="K8:M8"/>
    <mergeCell ref="B9:D9"/>
    <mergeCell ref="G9:I9"/>
    <mergeCell ref="K9:M9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A25:N25"/>
    <mergeCell ref="K13:M13"/>
    <mergeCell ref="G14:I14"/>
    <mergeCell ref="K14:M14"/>
    <mergeCell ref="B15:D15"/>
    <mergeCell ref="B16:D16"/>
    <mergeCell ref="G15:I15"/>
    <mergeCell ref="K15:M15"/>
  </mergeCells>
  <pageMargins left="0.23622047244094499" right="0.23622047244094499" top="0.74803149606299202" bottom="0.2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31"/>
  <sheetViews>
    <sheetView zoomScale="110" zoomScaleNormal="110" workbookViewId="0">
      <selection activeCell="N16" sqref="N16:N20"/>
    </sheetView>
  </sheetViews>
  <sheetFormatPr defaultColWidth="9" defaultRowHeight="24.75" customHeight="1"/>
  <cols>
    <col min="1" max="1" width="4.5703125" customWidth="1"/>
    <col min="2" max="2" width="1.42578125" customWidth="1"/>
    <col min="3" max="3" width="29.85546875" style="40" customWidth="1"/>
    <col min="4" max="4" width="10.85546875" style="40" customWidth="1"/>
    <col min="5" max="5" width="13" style="40" customWidth="1"/>
    <col min="6" max="6" width="19.140625" style="40" customWidth="1"/>
    <col min="7" max="7" width="4" style="40" customWidth="1"/>
    <col min="8" max="8" width="8" style="40" customWidth="1"/>
    <col min="9" max="9" width="9.42578125" style="40" customWidth="1"/>
    <col min="10" max="10" width="10.42578125" style="40" customWidth="1"/>
    <col min="11" max="11" width="14.28515625" style="41" customWidth="1"/>
    <col min="12" max="12" width="10.42578125" style="42" customWidth="1"/>
    <col min="13" max="13" width="10" style="43" customWidth="1"/>
    <col min="14" max="14" width="22.28515625" style="43" customWidth="1"/>
  </cols>
  <sheetData>
    <row r="1" spans="1:14" ht="24.75" customHeight="1">
      <c r="A1" s="73"/>
      <c r="B1" s="73"/>
      <c r="C1" s="20"/>
      <c r="D1" s="20"/>
      <c r="E1" s="20"/>
      <c r="F1" s="20"/>
      <c r="G1" s="20"/>
      <c r="H1" s="20"/>
      <c r="I1" s="20"/>
      <c r="J1" s="20"/>
      <c r="K1" s="21"/>
      <c r="L1" s="22"/>
      <c r="M1" s="23"/>
      <c r="N1" s="23"/>
    </row>
    <row r="2" spans="1:14" ht="24.75" customHeight="1">
      <c r="A2" s="73"/>
      <c r="B2" s="73"/>
      <c r="C2" s="212" t="s">
        <v>79</v>
      </c>
      <c r="D2" s="212"/>
      <c r="E2" s="212"/>
      <c r="F2" s="212"/>
      <c r="G2" s="212"/>
      <c r="H2" s="212"/>
      <c r="I2" s="212"/>
      <c r="J2" s="212"/>
      <c r="K2" s="212"/>
      <c r="L2" s="212"/>
      <c r="M2" s="212"/>
      <c r="N2" s="212"/>
    </row>
    <row r="3" spans="1:14" ht="24.75" customHeight="1">
      <c r="A3" s="73"/>
      <c r="B3" s="73"/>
      <c r="C3" s="213" t="s">
        <v>306</v>
      </c>
      <c r="D3" s="213"/>
      <c r="E3" s="213"/>
      <c r="F3" s="213"/>
      <c r="G3" s="213"/>
      <c r="H3" s="213"/>
      <c r="I3" s="213"/>
      <c r="J3" s="213"/>
      <c r="K3" s="213"/>
      <c r="L3" s="213"/>
      <c r="M3" s="213"/>
      <c r="N3" s="213"/>
    </row>
    <row r="4" spans="1:14" ht="21">
      <c r="A4" s="73"/>
      <c r="B4" s="73"/>
      <c r="C4" s="214" t="s">
        <v>13</v>
      </c>
      <c r="D4" s="214"/>
      <c r="E4" s="214"/>
      <c r="F4" s="214"/>
      <c r="G4" s="24"/>
      <c r="H4" s="24"/>
      <c r="I4" s="214" t="s">
        <v>14</v>
      </c>
      <c r="J4" s="214"/>
      <c r="K4" s="214"/>
      <c r="L4" s="214"/>
      <c r="M4" s="214"/>
      <c r="N4" s="214"/>
    </row>
    <row r="5" spans="1:14" ht="31.5">
      <c r="A5" s="73"/>
      <c r="B5" s="73"/>
      <c r="C5" s="25" t="s">
        <v>15</v>
      </c>
      <c r="D5" s="26" t="s">
        <v>16</v>
      </c>
      <c r="E5" s="26" t="s">
        <v>17</v>
      </c>
      <c r="F5" s="27" t="s">
        <v>18</v>
      </c>
      <c r="G5" s="28"/>
      <c r="H5" s="29"/>
      <c r="I5" s="215" t="s">
        <v>15</v>
      </c>
      <c r="J5" s="216"/>
      <c r="K5" s="217"/>
      <c r="L5" s="30" t="s">
        <v>16</v>
      </c>
      <c r="M5" s="30" t="s">
        <v>17</v>
      </c>
      <c r="N5" s="27" t="s">
        <v>18</v>
      </c>
    </row>
    <row r="6" spans="1:14" s="32" customFormat="1" ht="17.100000000000001" customHeight="1">
      <c r="A6" s="73"/>
      <c r="B6" s="73"/>
      <c r="C6" s="72" t="s">
        <v>270</v>
      </c>
      <c r="D6" s="76">
        <v>0.26</v>
      </c>
      <c r="E6" s="109">
        <v>13.043478260869556</v>
      </c>
      <c r="F6" s="77">
        <v>192109553</v>
      </c>
      <c r="G6" s="31"/>
      <c r="H6" s="31"/>
      <c r="I6" s="218" t="s">
        <v>239</v>
      </c>
      <c r="J6" s="210" t="s">
        <v>239</v>
      </c>
      <c r="K6" s="211" t="s">
        <v>239</v>
      </c>
      <c r="L6" s="76">
        <v>0.75</v>
      </c>
      <c r="M6" s="110">
        <v>-6.25</v>
      </c>
      <c r="N6" s="77">
        <v>201773</v>
      </c>
    </row>
    <row r="7" spans="1:14" s="32" customFormat="1" ht="17.100000000000001" customHeight="1">
      <c r="A7" s="73"/>
      <c r="B7" s="73"/>
      <c r="C7" s="72" t="s">
        <v>116</v>
      </c>
      <c r="D7" s="76">
        <v>0.17</v>
      </c>
      <c r="E7" s="109">
        <v>6.25</v>
      </c>
      <c r="F7" s="77">
        <v>123055423</v>
      </c>
      <c r="G7" s="73"/>
      <c r="H7" s="31"/>
      <c r="I7" s="218" t="s">
        <v>278</v>
      </c>
      <c r="J7" s="210" t="s">
        <v>278</v>
      </c>
      <c r="K7" s="211" t="s">
        <v>278</v>
      </c>
      <c r="L7" s="76">
        <v>10.5</v>
      </c>
      <c r="M7" s="110">
        <v>-4.1100000000000003</v>
      </c>
      <c r="N7" s="77">
        <v>64072</v>
      </c>
    </row>
    <row r="8" spans="1:14" s="32" customFormat="1" ht="17.100000000000001" customHeight="1">
      <c r="A8" s="73"/>
      <c r="B8" s="73"/>
      <c r="C8" s="72" t="s">
        <v>223</v>
      </c>
      <c r="D8" s="76">
        <v>28.11</v>
      </c>
      <c r="E8" s="109">
        <v>4.97</v>
      </c>
      <c r="F8" s="77">
        <v>2410039</v>
      </c>
      <c r="G8" s="73"/>
      <c r="H8" s="31"/>
      <c r="I8" s="218" t="s">
        <v>268</v>
      </c>
      <c r="J8" s="210" t="s">
        <v>268</v>
      </c>
      <c r="K8" s="211" t="s">
        <v>268</v>
      </c>
      <c r="L8" s="76">
        <v>0.24</v>
      </c>
      <c r="M8" s="110">
        <v>-4</v>
      </c>
      <c r="N8" s="77">
        <v>70000000</v>
      </c>
    </row>
    <row r="9" spans="1:14" s="32" customFormat="1" ht="17.100000000000001" customHeight="1">
      <c r="A9" s="73"/>
      <c r="B9" s="73"/>
      <c r="C9" s="72" t="s">
        <v>293</v>
      </c>
      <c r="D9" s="76">
        <v>2.15</v>
      </c>
      <c r="E9" s="109">
        <v>4.88</v>
      </c>
      <c r="F9" s="77">
        <v>435165</v>
      </c>
      <c r="G9" s="73"/>
      <c r="H9" s="31"/>
      <c r="I9" s="218" t="s">
        <v>134</v>
      </c>
      <c r="J9" s="210" t="s">
        <v>134</v>
      </c>
      <c r="K9" s="211" t="s">
        <v>134</v>
      </c>
      <c r="L9" s="76">
        <v>1.1299999999999999</v>
      </c>
      <c r="M9" s="110">
        <v>-1.74</v>
      </c>
      <c r="N9" s="77">
        <v>147999</v>
      </c>
    </row>
    <row r="10" spans="1:14" s="32" customFormat="1" ht="17.100000000000001" customHeight="1">
      <c r="A10" s="73"/>
      <c r="B10" s="73"/>
      <c r="C10" s="72" t="s">
        <v>136</v>
      </c>
      <c r="D10" s="76">
        <v>24.1</v>
      </c>
      <c r="E10" s="109">
        <v>4.78</v>
      </c>
      <c r="F10" s="77">
        <v>654266</v>
      </c>
      <c r="G10" s="73"/>
      <c r="H10" s="33"/>
      <c r="I10" s="218" t="s">
        <v>165</v>
      </c>
      <c r="J10" s="210" t="s">
        <v>165</v>
      </c>
      <c r="K10" s="211" t="s">
        <v>165</v>
      </c>
      <c r="L10" s="76">
        <v>1.1499999999999999</v>
      </c>
      <c r="M10" s="110">
        <v>-1.71</v>
      </c>
      <c r="N10" s="77">
        <v>546218</v>
      </c>
    </row>
    <row r="11" spans="1:14" s="32" customFormat="1" ht="29.25" customHeight="1">
      <c r="A11" s="73"/>
      <c r="B11" s="73"/>
      <c r="C11" s="212"/>
      <c r="D11" s="212"/>
      <c r="E11" s="212"/>
      <c r="F11" s="212"/>
      <c r="G11" s="212"/>
      <c r="H11" s="212"/>
      <c r="I11" s="212"/>
      <c r="J11" s="212"/>
      <c r="K11" s="212"/>
      <c r="L11" s="212"/>
      <c r="M11" s="212"/>
      <c r="N11" s="212"/>
    </row>
    <row r="12" spans="1:14" s="32" customFormat="1" ht="22.5" customHeight="1">
      <c r="A12" s="73"/>
      <c r="B12" s="73"/>
      <c r="C12" s="212" t="s">
        <v>80</v>
      </c>
      <c r="D12" s="212"/>
      <c r="E12" s="212"/>
      <c r="F12" s="212"/>
      <c r="G12" s="212"/>
      <c r="H12" s="212"/>
      <c r="I12" s="212"/>
      <c r="J12" s="212"/>
      <c r="K12" s="212"/>
      <c r="L12" s="212"/>
      <c r="M12" s="212"/>
      <c r="N12" s="212"/>
    </row>
    <row r="13" spans="1:14" s="32" customFormat="1" ht="22.5" customHeight="1">
      <c r="A13" s="73"/>
      <c r="B13" s="73"/>
      <c r="C13" s="73"/>
      <c r="D13" s="73"/>
      <c r="E13" s="73"/>
      <c r="F13" s="73"/>
      <c r="G13" s="73"/>
      <c r="H13" s="73"/>
      <c r="I13" s="73"/>
      <c r="J13" s="73"/>
      <c r="K13" s="73"/>
      <c r="L13" s="73"/>
      <c r="M13" s="73"/>
      <c r="N13" s="73"/>
    </row>
    <row r="14" spans="1:14" ht="29.25" customHeight="1">
      <c r="A14" s="73"/>
      <c r="B14" s="73"/>
      <c r="C14" s="219" t="s">
        <v>18</v>
      </c>
      <c r="D14" s="219"/>
      <c r="E14" s="219"/>
      <c r="F14" s="219"/>
      <c r="G14" s="34"/>
      <c r="H14" s="35"/>
      <c r="I14" s="219" t="s">
        <v>7</v>
      </c>
      <c r="J14" s="219"/>
      <c r="K14" s="219"/>
      <c r="L14" s="219"/>
      <c r="M14" s="219"/>
      <c r="N14" s="219"/>
    </row>
    <row r="15" spans="1:14" ht="31.5">
      <c r="A15" s="73"/>
      <c r="B15" s="73"/>
      <c r="C15" s="25" t="s">
        <v>15</v>
      </c>
      <c r="D15" s="26" t="s">
        <v>16</v>
      </c>
      <c r="E15" s="26" t="s">
        <v>17</v>
      </c>
      <c r="F15" s="36" t="s">
        <v>18</v>
      </c>
      <c r="G15" s="37"/>
      <c r="H15" s="35"/>
      <c r="I15" s="215" t="s">
        <v>15</v>
      </c>
      <c r="J15" s="216" t="s">
        <v>19</v>
      </c>
      <c r="K15" s="217" t="s">
        <v>17</v>
      </c>
      <c r="L15" s="30" t="s">
        <v>16</v>
      </c>
      <c r="M15" s="30" t="s">
        <v>17</v>
      </c>
      <c r="N15" s="27" t="s">
        <v>7</v>
      </c>
    </row>
    <row r="16" spans="1:14" ht="17.100000000000001" customHeight="1">
      <c r="A16" s="73"/>
      <c r="B16" s="73"/>
      <c r="C16" s="72" t="s">
        <v>270</v>
      </c>
      <c r="D16" s="76">
        <v>0.26</v>
      </c>
      <c r="E16" s="75">
        <v>13.043478260869556</v>
      </c>
      <c r="F16" s="77">
        <v>192109553</v>
      </c>
      <c r="G16" s="31"/>
      <c r="H16" s="38"/>
      <c r="I16" s="209" t="s">
        <v>109</v>
      </c>
      <c r="J16" s="210" t="s">
        <v>109</v>
      </c>
      <c r="K16" s="211" t="s">
        <v>109</v>
      </c>
      <c r="L16" s="76">
        <v>2.08</v>
      </c>
      <c r="M16" s="75">
        <v>0.48</v>
      </c>
      <c r="N16" s="77">
        <v>327497933.25999999</v>
      </c>
    </row>
    <row r="17" spans="1:14" ht="17.100000000000001" customHeight="1">
      <c r="A17" s="73"/>
      <c r="B17" s="73"/>
      <c r="C17" s="72" t="s">
        <v>109</v>
      </c>
      <c r="D17" s="76">
        <v>2.08</v>
      </c>
      <c r="E17" s="75">
        <v>0.48</v>
      </c>
      <c r="F17" s="77">
        <v>157517343</v>
      </c>
      <c r="G17" s="31"/>
      <c r="H17" s="38"/>
      <c r="I17" s="209" t="s">
        <v>123</v>
      </c>
      <c r="J17" s="210" t="s">
        <v>123</v>
      </c>
      <c r="K17" s="211" t="s">
        <v>123</v>
      </c>
      <c r="L17" s="76">
        <v>4.0999999999999996</v>
      </c>
      <c r="M17" s="75">
        <v>2.5</v>
      </c>
      <c r="N17" s="77">
        <v>271655344.13</v>
      </c>
    </row>
    <row r="18" spans="1:14" ht="17.100000000000001" customHeight="1">
      <c r="A18" s="73"/>
      <c r="B18" s="73"/>
      <c r="C18" s="72" t="s">
        <v>116</v>
      </c>
      <c r="D18" s="76">
        <v>0.17</v>
      </c>
      <c r="E18" s="75">
        <v>6.25</v>
      </c>
      <c r="F18" s="77">
        <v>123055423</v>
      </c>
      <c r="G18" s="31"/>
      <c r="H18" s="38"/>
      <c r="I18" s="209" t="s">
        <v>181</v>
      </c>
      <c r="J18" s="210" t="s">
        <v>181</v>
      </c>
      <c r="K18" s="211" t="s">
        <v>181</v>
      </c>
      <c r="L18" s="76">
        <v>3.63</v>
      </c>
      <c r="M18" s="75">
        <v>0.28000000000000003</v>
      </c>
      <c r="N18" s="77">
        <v>137161797.31999999</v>
      </c>
    </row>
    <row r="19" spans="1:14" ht="17.100000000000001" customHeight="1">
      <c r="A19" s="73"/>
      <c r="B19" s="73"/>
      <c r="C19" s="72" t="s">
        <v>262</v>
      </c>
      <c r="D19" s="76">
        <v>7.0000000000000007E-2</v>
      </c>
      <c r="E19" s="75">
        <v>0</v>
      </c>
      <c r="F19" s="77">
        <v>85754006</v>
      </c>
      <c r="G19" s="31"/>
      <c r="H19" s="38"/>
      <c r="I19" s="209" t="s">
        <v>223</v>
      </c>
      <c r="J19" s="210" t="s">
        <v>223</v>
      </c>
      <c r="K19" s="211" t="s">
        <v>223</v>
      </c>
      <c r="L19" s="76">
        <v>28.11</v>
      </c>
      <c r="M19" s="75">
        <v>4.97</v>
      </c>
      <c r="N19" s="77">
        <v>67746196.290000007</v>
      </c>
    </row>
    <row r="20" spans="1:14" ht="16.5" customHeight="1">
      <c r="A20" s="73"/>
      <c r="B20" s="73"/>
      <c r="C20" s="72" t="s">
        <v>268</v>
      </c>
      <c r="D20" s="76">
        <v>0.24</v>
      </c>
      <c r="E20" s="75">
        <v>-4</v>
      </c>
      <c r="F20" s="77">
        <v>70000000</v>
      </c>
      <c r="G20" s="39"/>
      <c r="H20" s="39"/>
      <c r="I20" s="209" t="s">
        <v>216</v>
      </c>
      <c r="J20" s="210" t="s">
        <v>216</v>
      </c>
      <c r="K20" s="211" t="s">
        <v>216</v>
      </c>
      <c r="L20" s="76">
        <v>4.7</v>
      </c>
      <c r="M20" s="75">
        <v>0.21</v>
      </c>
      <c r="N20" s="77">
        <v>47445539.25</v>
      </c>
    </row>
    <row r="21" spans="1:14" s="73" customFormat="1" ht="24.75" customHeight="1"/>
    <row r="22" spans="1:14" ht="24.75" customHeight="1">
      <c r="A22" s="73"/>
      <c r="B22" s="73"/>
      <c r="G22" s="73"/>
      <c r="H22" s="73"/>
      <c r="K22" s="40"/>
      <c r="L22" s="40"/>
      <c r="M22" s="40"/>
      <c r="N22" s="40"/>
    </row>
    <row r="23" spans="1:14" ht="24.75" customHeight="1">
      <c r="A23" s="73"/>
      <c r="B23" s="73"/>
      <c r="G23" s="73"/>
      <c r="H23" s="73"/>
      <c r="K23" s="40"/>
      <c r="L23" s="40"/>
      <c r="M23" s="40"/>
      <c r="N23" s="40"/>
    </row>
    <row r="24" spans="1:14" ht="24.75" customHeight="1">
      <c r="A24" s="73"/>
      <c r="B24" s="73"/>
      <c r="G24" s="73"/>
      <c r="H24" s="73"/>
      <c r="K24" s="40"/>
      <c r="L24" s="40"/>
      <c r="M24" s="40"/>
      <c r="N24" s="40"/>
    </row>
    <row r="25" spans="1:14" ht="24.75" customHeight="1">
      <c r="A25" s="73"/>
      <c r="B25" s="73"/>
      <c r="G25" s="73"/>
      <c r="H25" s="73"/>
      <c r="K25" s="40"/>
      <c r="L25" s="40"/>
      <c r="M25" s="40"/>
      <c r="N25" s="40"/>
    </row>
    <row r="26" spans="1:14" ht="24.75" customHeight="1">
      <c r="A26" s="73"/>
      <c r="B26" s="73"/>
      <c r="G26" s="73"/>
      <c r="H26" s="73"/>
      <c r="K26" s="40"/>
      <c r="L26" s="40"/>
      <c r="M26" s="40"/>
      <c r="N26" s="40"/>
    </row>
    <row r="27" spans="1:14" ht="24.75" customHeight="1">
      <c r="A27" s="73"/>
      <c r="B27" s="73"/>
      <c r="G27" s="73"/>
      <c r="H27" s="73"/>
      <c r="K27" s="40"/>
      <c r="L27" s="40"/>
      <c r="M27" s="40"/>
      <c r="N27" s="40"/>
    </row>
    <row r="28" spans="1:14" ht="24.75" customHeight="1">
      <c r="A28" s="73"/>
      <c r="B28" s="73"/>
      <c r="G28" s="73"/>
      <c r="H28" s="73"/>
      <c r="K28" s="40"/>
      <c r="L28" s="40"/>
      <c r="M28" s="40"/>
      <c r="N28" s="40"/>
    </row>
    <row r="29" spans="1:14" ht="24.75" customHeight="1">
      <c r="A29" s="73"/>
      <c r="B29" s="73"/>
      <c r="G29" s="73"/>
      <c r="H29" s="73"/>
      <c r="K29" s="40"/>
      <c r="L29" s="40"/>
      <c r="M29" s="40"/>
      <c r="N29" s="40"/>
    </row>
    <row r="30" spans="1:14" ht="24.75" customHeight="1">
      <c r="A30" s="73"/>
      <c r="B30" s="73"/>
      <c r="G30" s="73"/>
      <c r="H30" s="73"/>
      <c r="K30" s="40"/>
      <c r="L30" s="40"/>
      <c r="M30" s="40"/>
      <c r="N30" s="40"/>
    </row>
    <row r="31" spans="1:14" ht="23.25" customHeight="1"/>
  </sheetData>
  <mergeCells count="20"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  <mergeCell ref="C2:N2"/>
    <mergeCell ref="C3:N3"/>
    <mergeCell ref="C4:F4"/>
    <mergeCell ref="I4:N4"/>
    <mergeCell ref="I5:K5"/>
    <mergeCell ref="I16:K16"/>
    <mergeCell ref="I17:K17"/>
    <mergeCell ref="I18:K18"/>
    <mergeCell ref="I19:K19"/>
    <mergeCell ref="I20:K20"/>
  </mergeCells>
  <pageMargins left="0.70866141732283505" right="0.78740157480314998" top="0.74803149606299202" bottom="0.74803149606299202" header="0.31496062992126" footer="0.31496062992126"/>
  <pageSetup paperSize="9" scale="74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8"/>
  <sheetViews>
    <sheetView topLeftCell="A58" zoomScale="130" zoomScaleNormal="130" workbookViewId="0">
      <selection activeCell="O3" sqref="O3"/>
    </sheetView>
  </sheetViews>
  <sheetFormatPr defaultColWidth="9" defaultRowHeight="17.25" customHeight="1"/>
  <cols>
    <col min="1" max="1" width="1.28515625" style="68" customWidth="1"/>
    <col min="2" max="2" width="28.85546875" style="93" customWidth="1"/>
    <col min="3" max="3" width="7.85546875" style="104" customWidth="1"/>
    <col min="4" max="4" width="9" style="93" customWidth="1"/>
    <col min="5" max="6" width="9.140625" style="93" customWidth="1"/>
    <col min="7" max="7" width="9.85546875" style="93" customWidth="1"/>
    <col min="8" max="8" width="9.7109375" style="93" customWidth="1"/>
    <col min="9" max="9" width="9.85546875" style="93" customWidth="1"/>
    <col min="10" max="10" width="9.85546875" style="105" customWidth="1"/>
    <col min="11" max="11" width="10" style="106" customWidth="1"/>
    <col min="12" max="12" width="9.7109375" style="107" customWidth="1"/>
    <col min="13" max="13" width="23.7109375" style="107" customWidth="1"/>
    <col min="14" max="14" width="23.42578125" style="108" customWidth="1"/>
    <col min="15" max="16384" width="9" style="93"/>
  </cols>
  <sheetData>
    <row r="1" spans="1:14" s="68" customFormat="1" ht="27.75" customHeight="1">
      <c r="A1" s="90"/>
      <c r="B1" s="234" t="s">
        <v>329</v>
      </c>
      <c r="C1" s="235"/>
      <c r="D1" s="235"/>
      <c r="E1" s="235"/>
      <c r="F1" s="235"/>
      <c r="G1" s="235"/>
      <c r="H1" s="235"/>
      <c r="I1" s="235"/>
      <c r="J1" s="235"/>
      <c r="K1" s="235"/>
      <c r="L1" s="235"/>
      <c r="M1" s="235"/>
      <c r="N1" s="236"/>
    </row>
    <row r="2" spans="1:14" s="68" customFormat="1" ht="46.5" customHeight="1">
      <c r="B2" s="99" t="s">
        <v>15</v>
      </c>
      <c r="C2" s="100" t="s">
        <v>20</v>
      </c>
      <c r="D2" s="100" t="s">
        <v>21</v>
      </c>
      <c r="E2" s="100" t="s">
        <v>22</v>
      </c>
      <c r="F2" s="100" t="s">
        <v>23</v>
      </c>
      <c r="G2" s="100" t="s">
        <v>24</v>
      </c>
      <c r="H2" s="100" t="s">
        <v>25</v>
      </c>
      <c r="I2" s="100" t="s">
        <v>19</v>
      </c>
      <c r="J2" s="100" t="s">
        <v>26</v>
      </c>
      <c r="K2" s="101" t="s">
        <v>27</v>
      </c>
      <c r="L2" s="102" t="s">
        <v>28</v>
      </c>
      <c r="M2" s="102" t="s">
        <v>18</v>
      </c>
      <c r="N2" s="103" t="s">
        <v>7</v>
      </c>
    </row>
    <row r="3" spans="1:14" ht="12" customHeight="1">
      <c r="A3" s="93"/>
      <c r="B3" s="231" t="s">
        <v>29</v>
      </c>
      <c r="C3" s="232"/>
      <c r="D3" s="232"/>
      <c r="E3" s="232"/>
      <c r="F3" s="232"/>
      <c r="G3" s="232"/>
      <c r="H3" s="232"/>
      <c r="I3" s="232"/>
      <c r="J3" s="232"/>
      <c r="K3" s="232"/>
      <c r="L3" s="232"/>
      <c r="M3" s="232"/>
      <c r="N3" s="233"/>
    </row>
    <row r="4" spans="1:14" ht="12" customHeight="1">
      <c r="A4" s="93"/>
      <c r="B4" s="72" t="s">
        <v>270</v>
      </c>
      <c r="C4" s="70" t="s">
        <v>271</v>
      </c>
      <c r="D4" s="76">
        <v>0.23</v>
      </c>
      <c r="E4" s="76">
        <v>0.26</v>
      </c>
      <c r="F4" s="76">
        <v>0.23</v>
      </c>
      <c r="G4" s="76">
        <v>0.25</v>
      </c>
      <c r="H4" s="76">
        <v>0.22</v>
      </c>
      <c r="I4" s="76">
        <v>0.26</v>
      </c>
      <c r="J4" s="76">
        <v>0.23</v>
      </c>
      <c r="K4" s="94">
        <v>13.043478260869556</v>
      </c>
      <c r="L4" s="98">
        <v>120</v>
      </c>
      <c r="M4" s="77">
        <v>192109553</v>
      </c>
      <c r="N4" s="77">
        <v>47109497.409999996</v>
      </c>
    </row>
    <row r="5" spans="1:14" ht="12" customHeight="1">
      <c r="A5" s="93"/>
      <c r="B5" s="72" t="s">
        <v>181</v>
      </c>
      <c r="C5" s="70" t="s">
        <v>180</v>
      </c>
      <c r="D5" s="76">
        <v>3.62</v>
      </c>
      <c r="E5" s="76">
        <v>3.63</v>
      </c>
      <c r="F5" s="76">
        <v>3.6</v>
      </c>
      <c r="G5" s="76">
        <v>3.62</v>
      </c>
      <c r="H5" s="76">
        <v>3.61</v>
      </c>
      <c r="I5" s="76">
        <v>3.63</v>
      </c>
      <c r="J5" s="76">
        <v>3.62</v>
      </c>
      <c r="K5" s="94">
        <v>0.28000000000000003</v>
      </c>
      <c r="L5" s="98">
        <v>79</v>
      </c>
      <c r="M5" s="77">
        <v>37924176</v>
      </c>
      <c r="N5" s="77">
        <v>137161797.31999999</v>
      </c>
    </row>
    <row r="6" spans="1:14" ht="12" customHeight="1">
      <c r="A6" s="93"/>
      <c r="B6" s="72" t="s">
        <v>200</v>
      </c>
      <c r="C6" s="70" t="s">
        <v>201</v>
      </c>
      <c r="D6" s="76">
        <v>0.77</v>
      </c>
      <c r="E6" s="76">
        <v>0.77</v>
      </c>
      <c r="F6" s="76">
        <v>0.77</v>
      </c>
      <c r="G6" s="76">
        <v>0.77</v>
      </c>
      <c r="H6" s="76">
        <v>0.77</v>
      </c>
      <c r="I6" s="76">
        <v>0.77</v>
      </c>
      <c r="J6" s="76">
        <v>0.77</v>
      </c>
      <c r="K6" s="94">
        <v>0</v>
      </c>
      <c r="L6" s="98">
        <v>2</v>
      </c>
      <c r="M6" s="77">
        <v>1250000</v>
      </c>
      <c r="N6" s="77">
        <v>962500</v>
      </c>
    </row>
    <row r="7" spans="1:14" ht="12" customHeight="1">
      <c r="A7" s="93"/>
      <c r="B7" s="72" t="s">
        <v>268</v>
      </c>
      <c r="C7" s="70" t="s">
        <v>269</v>
      </c>
      <c r="D7" s="76">
        <v>0.24</v>
      </c>
      <c r="E7" s="76">
        <v>0.24</v>
      </c>
      <c r="F7" s="76">
        <v>0.24</v>
      </c>
      <c r="G7" s="76">
        <v>0.24</v>
      </c>
      <c r="H7" s="76">
        <v>0.24</v>
      </c>
      <c r="I7" s="76">
        <v>0.24</v>
      </c>
      <c r="J7" s="76">
        <v>0.25</v>
      </c>
      <c r="K7" s="94">
        <v>-4</v>
      </c>
      <c r="L7" s="98">
        <v>21</v>
      </c>
      <c r="M7" s="77">
        <v>70000000</v>
      </c>
      <c r="N7" s="77">
        <v>16800000</v>
      </c>
    </row>
    <row r="8" spans="1:14" ht="12" customHeight="1">
      <c r="A8" s="93"/>
      <c r="B8" s="72" t="s">
        <v>108</v>
      </c>
      <c r="C8" s="70" t="s">
        <v>105</v>
      </c>
      <c r="D8" s="76">
        <v>0.22</v>
      </c>
      <c r="E8" s="76">
        <v>0.22</v>
      </c>
      <c r="F8" s="76">
        <v>0.22</v>
      </c>
      <c r="G8" s="76">
        <v>0.22</v>
      </c>
      <c r="H8" s="76">
        <v>0.22</v>
      </c>
      <c r="I8" s="76">
        <v>0.22</v>
      </c>
      <c r="J8" s="76">
        <v>0.22</v>
      </c>
      <c r="K8" s="94">
        <v>0</v>
      </c>
      <c r="L8" s="98">
        <v>8</v>
      </c>
      <c r="M8" s="77">
        <v>19100685</v>
      </c>
      <c r="N8" s="77">
        <v>4202150.7</v>
      </c>
    </row>
    <row r="9" spans="1:14" ht="12" customHeight="1">
      <c r="A9" s="93"/>
      <c r="B9" s="72" t="s">
        <v>191</v>
      </c>
      <c r="C9" s="70" t="s">
        <v>190</v>
      </c>
      <c r="D9" s="76">
        <v>1.05</v>
      </c>
      <c r="E9" s="76">
        <v>1.06</v>
      </c>
      <c r="F9" s="76">
        <v>1.04</v>
      </c>
      <c r="G9" s="76">
        <v>1.05</v>
      </c>
      <c r="H9" s="76">
        <v>1.04</v>
      </c>
      <c r="I9" s="76">
        <v>1.04</v>
      </c>
      <c r="J9" s="76">
        <v>1.04</v>
      </c>
      <c r="K9" s="94">
        <v>0</v>
      </c>
      <c r="L9" s="98">
        <v>7</v>
      </c>
      <c r="M9" s="77">
        <v>2289785</v>
      </c>
      <c r="N9" s="77">
        <v>2398792.96</v>
      </c>
    </row>
    <row r="10" spans="1:14" ht="12" customHeight="1">
      <c r="A10" s="93"/>
      <c r="B10" s="72" t="s">
        <v>262</v>
      </c>
      <c r="C10" s="70" t="s">
        <v>263</v>
      </c>
      <c r="D10" s="76">
        <v>7.0000000000000007E-2</v>
      </c>
      <c r="E10" s="76">
        <v>7.0000000000000007E-2</v>
      </c>
      <c r="F10" s="76">
        <v>7.0000000000000007E-2</v>
      </c>
      <c r="G10" s="76">
        <v>7.0000000000000007E-2</v>
      </c>
      <c r="H10" s="76">
        <v>7.0000000000000007E-2</v>
      </c>
      <c r="I10" s="76">
        <v>7.0000000000000007E-2</v>
      </c>
      <c r="J10" s="76">
        <v>7.0000000000000007E-2</v>
      </c>
      <c r="K10" s="94">
        <v>0</v>
      </c>
      <c r="L10" s="98">
        <v>13</v>
      </c>
      <c r="M10" s="77">
        <v>85754006</v>
      </c>
      <c r="N10" s="77">
        <v>6002780.4199999999</v>
      </c>
    </row>
    <row r="11" spans="1:14" ht="12" customHeight="1">
      <c r="A11" s="93"/>
      <c r="B11" s="72" t="s">
        <v>237</v>
      </c>
      <c r="C11" s="70" t="s">
        <v>238</v>
      </c>
      <c r="D11" s="76">
        <v>1</v>
      </c>
      <c r="E11" s="76">
        <v>1</v>
      </c>
      <c r="F11" s="76">
        <v>1</v>
      </c>
      <c r="G11" s="76">
        <v>1</v>
      </c>
      <c r="H11" s="76">
        <v>1</v>
      </c>
      <c r="I11" s="76">
        <v>1</v>
      </c>
      <c r="J11" s="76">
        <v>1</v>
      </c>
      <c r="K11" s="94">
        <v>0</v>
      </c>
      <c r="L11" s="98">
        <v>5</v>
      </c>
      <c r="M11" s="77">
        <v>1471868</v>
      </c>
      <c r="N11" s="77">
        <v>1471868</v>
      </c>
    </row>
    <row r="12" spans="1:14" ht="12" customHeight="1">
      <c r="A12" s="93"/>
      <c r="B12" s="72" t="s">
        <v>116</v>
      </c>
      <c r="C12" s="70" t="s">
        <v>95</v>
      </c>
      <c r="D12" s="76">
        <v>0.16</v>
      </c>
      <c r="E12" s="76">
        <v>0.17</v>
      </c>
      <c r="F12" s="76">
        <v>0.16</v>
      </c>
      <c r="G12" s="76">
        <v>0.16</v>
      </c>
      <c r="H12" s="76">
        <v>0.16</v>
      </c>
      <c r="I12" s="76">
        <v>0.17</v>
      </c>
      <c r="J12" s="76">
        <v>0.16</v>
      </c>
      <c r="K12" s="94">
        <v>6.25</v>
      </c>
      <c r="L12" s="98">
        <v>22</v>
      </c>
      <c r="M12" s="77">
        <v>123055423</v>
      </c>
      <c r="N12" s="77">
        <v>19738867.68</v>
      </c>
    </row>
    <row r="13" spans="1:14" ht="12" customHeight="1">
      <c r="A13" s="93"/>
      <c r="B13" s="72" t="s">
        <v>109</v>
      </c>
      <c r="C13" s="70" t="s">
        <v>106</v>
      </c>
      <c r="D13" s="76">
        <v>2.0699999999999998</v>
      </c>
      <c r="E13" s="76">
        <v>2.08</v>
      </c>
      <c r="F13" s="76">
        <v>2.06</v>
      </c>
      <c r="G13" s="76">
        <v>2.08</v>
      </c>
      <c r="H13" s="76">
        <v>2.0699999999999998</v>
      </c>
      <c r="I13" s="76">
        <v>2.08</v>
      </c>
      <c r="J13" s="76">
        <v>2.0699999999999998</v>
      </c>
      <c r="K13" s="94">
        <v>0.48</v>
      </c>
      <c r="L13" s="98">
        <v>67</v>
      </c>
      <c r="M13" s="77">
        <v>157517343</v>
      </c>
      <c r="N13" s="77">
        <v>327497933.25999999</v>
      </c>
    </row>
    <row r="14" spans="1:14" ht="12" customHeight="1">
      <c r="A14" s="93"/>
      <c r="B14" s="72" t="s">
        <v>123</v>
      </c>
      <c r="C14" s="70" t="s">
        <v>124</v>
      </c>
      <c r="D14" s="76">
        <v>4</v>
      </c>
      <c r="E14" s="76">
        <v>4.0999999999999996</v>
      </c>
      <c r="F14" s="76">
        <v>3.95</v>
      </c>
      <c r="G14" s="76">
        <v>4.07</v>
      </c>
      <c r="H14" s="76">
        <v>4</v>
      </c>
      <c r="I14" s="76">
        <v>4.0999999999999996</v>
      </c>
      <c r="J14" s="76">
        <v>4</v>
      </c>
      <c r="K14" s="94">
        <v>2.5</v>
      </c>
      <c r="L14" s="98">
        <v>109</v>
      </c>
      <c r="M14" s="77">
        <v>66739442</v>
      </c>
      <c r="N14" s="77">
        <v>271655344.13</v>
      </c>
    </row>
    <row r="15" spans="1:14" ht="12" customHeight="1">
      <c r="A15" s="93"/>
      <c r="B15" s="72" t="s">
        <v>239</v>
      </c>
      <c r="C15" s="70" t="s">
        <v>240</v>
      </c>
      <c r="D15" s="76">
        <v>0.8</v>
      </c>
      <c r="E15" s="76">
        <v>0.8</v>
      </c>
      <c r="F15" s="76">
        <v>0.75</v>
      </c>
      <c r="G15" s="76">
        <v>0.75</v>
      </c>
      <c r="H15" s="76">
        <v>0.8</v>
      </c>
      <c r="I15" s="76">
        <v>0.75</v>
      </c>
      <c r="J15" s="76">
        <v>0.8</v>
      </c>
      <c r="K15" s="94">
        <v>-6.25</v>
      </c>
      <c r="L15" s="98">
        <v>7</v>
      </c>
      <c r="M15" s="77">
        <v>201773</v>
      </c>
      <c r="N15" s="77">
        <v>151354.75</v>
      </c>
    </row>
    <row r="16" spans="1:14" ht="12" customHeight="1">
      <c r="A16" s="93"/>
      <c r="B16" s="72" t="s">
        <v>161</v>
      </c>
      <c r="C16" s="70" t="s">
        <v>162</v>
      </c>
      <c r="D16" s="76">
        <v>0.05</v>
      </c>
      <c r="E16" s="76">
        <v>0.05</v>
      </c>
      <c r="F16" s="76">
        <v>0.05</v>
      </c>
      <c r="G16" s="76">
        <v>0.05</v>
      </c>
      <c r="H16" s="76">
        <v>0.05</v>
      </c>
      <c r="I16" s="76">
        <v>0.05</v>
      </c>
      <c r="J16" s="76">
        <v>0.05</v>
      </c>
      <c r="K16" s="94">
        <v>0</v>
      </c>
      <c r="L16" s="98">
        <v>19</v>
      </c>
      <c r="M16" s="77">
        <v>17952286</v>
      </c>
      <c r="N16" s="77">
        <v>897614.3</v>
      </c>
    </row>
    <row r="17" spans="1:14" ht="12" customHeight="1">
      <c r="A17" s="93"/>
      <c r="B17" s="237" t="s">
        <v>119</v>
      </c>
      <c r="C17" s="238"/>
      <c r="D17" s="225"/>
      <c r="E17" s="226"/>
      <c r="F17" s="226"/>
      <c r="G17" s="226"/>
      <c r="H17" s="226"/>
      <c r="I17" s="226"/>
      <c r="J17" s="226"/>
      <c r="K17" s="227"/>
      <c r="L17" s="96">
        <f>SUM(L4:L16)</f>
        <v>479</v>
      </c>
      <c r="M17" s="96">
        <f>SUM(M4:M16)</f>
        <v>775366340</v>
      </c>
      <c r="N17" s="97">
        <f>SUM(N4:N16)</f>
        <v>836050500.92999995</v>
      </c>
    </row>
    <row r="18" spans="1:14" ht="12" customHeight="1">
      <c r="A18" s="93"/>
      <c r="B18" s="220" t="s">
        <v>30</v>
      </c>
      <c r="C18" s="221"/>
      <c r="D18" s="221"/>
      <c r="E18" s="221"/>
      <c r="F18" s="221"/>
      <c r="G18" s="221"/>
      <c r="H18" s="221"/>
      <c r="I18" s="221"/>
      <c r="J18" s="221"/>
      <c r="K18" s="221"/>
      <c r="L18" s="221"/>
      <c r="M18" s="221"/>
      <c r="N18" s="222"/>
    </row>
    <row r="19" spans="1:14" ht="12" customHeight="1">
      <c r="A19" s="93"/>
      <c r="B19" s="72" t="s">
        <v>194</v>
      </c>
      <c r="C19" s="70" t="s">
        <v>195</v>
      </c>
      <c r="D19" s="76">
        <v>12.05</v>
      </c>
      <c r="E19" s="76">
        <v>12.12</v>
      </c>
      <c r="F19" s="76">
        <v>12.05</v>
      </c>
      <c r="G19" s="76">
        <v>12.09</v>
      </c>
      <c r="H19" s="76">
        <v>12.08</v>
      </c>
      <c r="I19" s="76">
        <v>12.1</v>
      </c>
      <c r="J19" s="76">
        <v>12.05</v>
      </c>
      <c r="K19" s="94">
        <v>0.41</v>
      </c>
      <c r="L19" s="98">
        <v>42</v>
      </c>
      <c r="M19" s="77">
        <v>2661769</v>
      </c>
      <c r="N19" s="77">
        <v>32180804.25</v>
      </c>
    </row>
    <row r="20" spans="1:14" ht="12" customHeight="1">
      <c r="A20" s="93"/>
      <c r="B20" s="72" t="s">
        <v>285</v>
      </c>
      <c r="C20" s="70" t="s">
        <v>286</v>
      </c>
      <c r="D20" s="76">
        <v>2.61</v>
      </c>
      <c r="E20" s="76">
        <v>2.61</v>
      </c>
      <c r="F20" s="76">
        <v>2.61</v>
      </c>
      <c r="G20" s="76">
        <v>2.61</v>
      </c>
      <c r="H20" s="76">
        <v>2.6</v>
      </c>
      <c r="I20" s="76">
        <v>2.61</v>
      </c>
      <c r="J20" s="76">
        <v>2.6</v>
      </c>
      <c r="K20" s="94">
        <v>0.38</v>
      </c>
      <c r="L20" s="98">
        <v>3</v>
      </c>
      <c r="M20" s="77">
        <v>63755</v>
      </c>
      <c r="N20" s="77">
        <v>166400.54999999999</v>
      </c>
    </row>
    <row r="21" spans="1:14" ht="12" customHeight="1">
      <c r="A21" s="93"/>
      <c r="B21" s="223" t="s">
        <v>202</v>
      </c>
      <c r="C21" s="224"/>
      <c r="D21" s="225"/>
      <c r="E21" s="226"/>
      <c r="F21" s="226"/>
      <c r="G21" s="226"/>
      <c r="H21" s="226"/>
      <c r="I21" s="226"/>
      <c r="J21" s="226"/>
      <c r="K21" s="227"/>
      <c r="L21" s="95">
        <f>SUM(L19:L20)</f>
        <v>45</v>
      </c>
      <c r="M21" s="96">
        <f>SUM(M19:M20)</f>
        <v>2725524</v>
      </c>
      <c r="N21" s="77">
        <f>SUM(N19:N20)</f>
        <v>32347204.800000001</v>
      </c>
    </row>
    <row r="22" spans="1:14" ht="12" customHeight="1">
      <c r="A22" s="93"/>
      <c r="B22" s="220" t="s">
        <v>129</v>
      </c>
      <c r="C22" s="221"/>
      <c r="D22" s="221"/>
      <c r="E22" s="221"/>
      <c r="F22" s="221"/>
      <c r="G22" s="221"/>
      <c r="H22" s="221"/>
      <c r="I22" s="221"/>
      <c r="J22" s="221"/>
      <c r="K22" s="221"/>
      <c r="L22" s="221"/>
      <c r="M22" s="221"/>
      <c r="N22" s="222"/>
    </row>
    <row r="23" spans="1:14" ht="12" customHeight="1">
      <c r="A23" s="93"/>
      <c r="B23" s="72" t="s">
        <v>230</v>
      </c>
      <c r="C23" s="70" t="s">
        <v>231</v>
      </c>
      <c r="D23" s="113">
        <v>1.08</v>
      </c>
      <c r="E23" s="113">
        <v>1.1000000000000001</v>
      </c>
      <c r="F23" s="113">
        <v>1.08</v>
      </c>
      <c r="G23" s="113">
        <v>1.1000000000000001</v>
      </c>
      <c r="H23" s="113">
        <v>1.06</v>
      </c>
      <c r="I23" s="113">
        <v>1.1000000000000001</v>
      </c>
      <c r="J23" s="113">
        <v>1.07</v>
      </c>
      <c r="K23" s="75">
        <v>2.8</v>
      </c>
      <c r="L23" s="115">
        <v>4</v>
      </c>
      <c r="M23" s="112">
        <v>54605</v>
      </c>
      <c r="N23" s="112">
        <v>60013.4</v>
      </c>
    </row>
    <row r="24" spans="1:14" ht="12" customHeight="1">
      <c r="A24" s="93"/>
      <c r="B24" s="223" t="s">
        <v>282</v>
      </c>
      <c r="C24" s="224"/>
      <c r="D24" s="225"/>
      <c r="E24" s="226"/>
      <c r="F24" s="226"/>
      <c r="G24" s="226"/>
      <c r="H24" s="226"/>
      <c r="I24" s="226"/>
      <c r="J24" s="226"/>
      <c r="K24" s="227"/>
      <c r="L24" s="74">
        <f>SUM(L23)</f>
        <v>4</v>
      </c>
      <c r="M24" s="74">
        <f>SUM(M23)</f>
        <v>54605</v>
      </c>
      <c r="N24" s="74">
        <f>SUM(N23)</f>
        <v>60013.4</v>
      </c>
    </row>
    <row r="25" spans="1:14" ht="12" customHeight="1">
      <c r="A25" s="93"/>
      <c r="B25" s="220" t="s">
        <v>110</v>
      </c>
      <c r="C25" s="221"/>
      <c r="D25" s="221"/>
      <c r="E25" s="221"/>
      <c r="F25" s="221"/>
      <c r="G25" s="221"/>
      <c r="H25" s="221"/>
      <c r="I25" s="221"/>
      <c r="J25" s="221"/>
      <c r="K25" s="221"/>
      <c r="L25" s="221"/>
      <c r="M25" s="221"/>
      <c r="N25" s="222"/>
    </row>
    <row r="26" spans="1:14" ht="12" customHeight="1">
      <c r="A26" s="93"/>
      <c r="B26" s="72" t="s">
        <v>256</v>
      </c>
      <c r="C26" s="70" t="s">
        <v>257</v>
      </c>
      <c r="D26" s="76">
        <v>3.45</v>
      </c>
      <c r="E26" s="111">
        <v>3.45</v>
      </c>
      <c r="F26" s="111">
        <v>3.38</v>
      </c>
      <c r="G26" s="111">
        <v>3.41</v>
      </c>
      <c r="H26" s="111">
        <v>3.45</v>
      </c>
      <c r="I26" s="111">
        <v>3.4</v>
      </c>
      <c r="J26" s="111">
        <v>3.45</v>
      </c>
      <c r="K26" s="75">
        <v>-1.45</v>
      </c>
      <c r="L26" s="115">
        <v>46</v>
      </c>
      <c r="M26" s="97">
        <v>8206913</v>
      </c>
      <c r="N26" s="97">
        <v>27983548.52</v>
      </c>
    </row>
    <row r="27" spans="1:14" ht="12" customHeight="1">
      <c r="A27" s="93"/>
      <c r="B27" s="72" t="s">
        <v>227</v>
      </c>
      <c r="C27" s="70" t="s">
        <v>226</v>
      </c>
      <c r="D27" s="76">
        <v>0.9</v>
      </c>
      <c r="E27" s="111">
        <v>0.9</v>
      </c>
      <c r="F27" s="111">
        <v>0.9</v>
      </c>
      <c r="G27" s="111">
        <v>0.9</v>
      </c>
      <c r="H27" s="111">
        <v>0.9</v>
      </c>
      <c r="I27" s="111">
        <v>0.9</v>
      </c>
      <c r="J27" s="111">
        <v>0.9</v>
      </c>
      <c r="K27" s="75">
        <v>0</v>
      </c>
      <c r="L27" s="115">
        <v>1</v>
      </c>
      <c r="M27" s="97">
        <v>10000</v>
      </c>
      <c r="N27" s="97">
        <v>9000</v>
      </c>
    </row>
    <row r="28" spans="1:14" ht="12" customHeight="1">
      <c r="A28" s="93"/>
      <c r="B28" s="223" t="s">
        <v>120</v>
      </c>
      <c r="C28" s="224"/>
      <c r="D28" s="225"/>
      <c r="E28" s="226"/>
      <c r="F28" s="226"/>
      <c r="G28" s="226"/>
      <c r="H28" s="226"/>
      <c r="I28" s="226"/>
      <c r="J28" s="226"/>
      <c r="K28" s="227"/>
      <c r="L28" s="74">
        <f>SUM(L26:L27)</f>
        <v>47</v>
      </c>
      <c r="M28" s="74">
        <f>SUM(M26:M27)</f>
        <v>8216913</v>
      </c>
      <c r="N28" s="74">
        <f>SUM(N26:N27)</f>
        <v>27992548.52</v>
      </c>
    </row>
    <row r="29" spans="1:14" ht="12" customHeight="1">
      <c r="A29" s="93"/>
      <c r="B29" s="220" t="s">
        <v>111</v>
      </c>
      <c r="C29" s="221"/>
      <c r="D29" s="221"/>
      <c r="E29" s="221"/>
      <c r="F29" s="221"/>
      <c r="G29" s="221"/>
      <c r="H29" s="221"/>
      <c r="I29" s="221"/>
      <c r="J29" s="221"/>
      <c r="K29" s="221"/>
      <c r="L29" s="221"/>
      <c r="M29" s="221"/>
      <c r="N29" s="222"/>
    </row>
    <row r="30" spans="1:14" ht="12" customHeight="1">
      <c r="A30" s="93"/>
      <c r="B30" s="72" t="s">
        <v>216</v>
      </c>
      <c r="C30" s="70" t="s">
        <v>217</v>
      </c>
      <c r="D30" s="76">
        <v>4.6900000000000004</v>
      </c>
      <c r="E30" s="76">
        <v>4.74</v>
      </c>
      <c r="F30" s="76">
        <v>4.6900000000000004</v>
      </c>
      <c r="G30" s="76">
        <v>4.7</v>
      </c>
      <c r="H30" s="76">
        <v>4.6900000000000004</v>
      </c>
      <c r="I30" s="76">
        <v>4.7</v>
      </c>
      <c r="J30" s="76">
        <v>4.6900000000000004</v>
      </c>
      <c r="K30" s="94">
        <v>0.21</v>
      </c>
      <c r="L30" s="98">
        <v>39</v>
      </c>
      <c r="M30" s="77">
        <v>10088221</v>
      </c>
      <c r="N30" s="77">
        <v>47445539.25</v>
      </c>
    </row>
    <row r="31" spans="1:14" ht="12" customHeight="1">
      <c r="A31" s="93"/>
      <c r="B31" s="72" t="s">
        <v>134</v>
      </c>
      <c r="C31" s="70" t="s">
        <v>135</v>
      </c>
      <c r="D31" s="76">
        <v>1.1499999999999999</v>
      </c>
      <c r="E31" s="123">
        <v>1.1499999999999999</v>
      </c>
      <c r="F31" s="123">
        <v>1.1299999999999999</v>
      </c>
      <c r="G31" s="123">
        <v>1.1299999999999999</v>
      </c>
      <c r="H31" s="123">
        <v>1.1499999999999999</v>
      </c>
      <c r="I31" s="123">
        <v>1.1299999999999999</v>
      </c>
      <c r="J31" s="123">
        <v>1.1499999999999999</v>
      </c>
      <c r="K31" s="124">
        <v>-1.74</v>
      </c>
      <c r="L31" s="120">
        <v>2</v>
      </c>
      <c r="M31" s="122">
        <v>147999</v>
      </c>
      <c r="N31" s="122">
        <v>167251.26999999999</v>
      </c>
    </row>
    <row r="32" spans="1:14" ht="12" customHeight="1">
      <c r="A32" s="93"/>
      <c r="B32" s="72" t="s">
        <v>280</v>
      </c>
      <c r="C32" s="70" t="s">
        <v>281</v>
      </c>
      <c r="D32" s="76">
        <v>2.82</v>
      </c>
      <c r="E32" s="123">
        <v>2.82</v>
      </c>
      <c r="F32" s="123">
        <v>2.82</v>
      </c>
      <c r="G32" s="123">
        <v>2.82</v>
      </c>
      <c r="H32" s="123">
        <v>2.82</v>
      </c>
      <c r="I32" s="123">
        <v>2.82</v>
      </c>
      <c r="J32" s="123">
        <v>2.82</v>
      </c>
      <c r="K32" s="124">
        <v>0</v>
      </c>
      <c r="L32" s="120">
        <v>2</v>
      </c>
      <c r="M32" s="122">
        <v>24261</v>
      </c>
      <c r="N32" s="122">
        <v>68416.02</v>
      </c>
    </row>
    <row r="33" spans="1:14" ht="12" customHeight="1">
      <c r="A33" s="93"/>
      <c r="B33" s="72" t="s">
        <v>264</v>
      </c>
      <c r="C33" s="70" t="s">
        <v>265</v>
      </c>
      <c r="D33" s="113">
        <v>17</v>
      </c>
      <c r="E33" s="111">
        <v>17</v>
      </c>
      <c r="F33" s="111">
        <v>17</v>
      </c>
      <c r="G33" s="111">
        <v>17</v>
      </c>
      <c r="H33" s="111">
        <v>17</v>
      </c>
      <c r="I33" s="111">
        <v>17</v>
      </c>
      <c r="J33" s="111">
        <v>17</v>
      </c>
      <c r="K33" s="75">
        <v>0</v>
      </c>
      <c r="L33" s="115">
        <v>2</v>
      </c>
      <c r="M33" s="97">
        <v>25000</v>
      </c>
      <c r="N33" s="97">
        <v>425000</v>
      </c>
    </row>
    <row r="34" spans="1:14" ht="12" customHeight="1">
      <c r="A34" s="93"/>
      <c r="B34" s="72" t="s">
        <v>225</v>
      </c>
      <c r="C34" s="70" t="s">
        <v>224</v>
      </c>
      <c r="D34" s="76">
        <v>2.58</v>
      </c>
      <c r="E34" s="76">
        <v>2.58</v>
      </c>
      <c r="F34" s="76">
        <v>2.56</v>
      </c>
      <c r="G34" s="76">
        <v>2.56</v>
      </c>
      <c r="H34" s="76">
        <v>2.5499999999999998</v>
      </c>
      <c r="I34" s="76">
        <v>2.57</v>
      </c>
      <c r="J34" s="76">
        <v>2.57</v>
      </c>
      <c r="K34" s="94">
        <v>0</v>
      </c>
      <c r="L34" s="98">
        <v>9</v>
      </c>
      <c r="M34" s="77">
        <v>5219478</v>
      </c>
      <c r="N34" s="77">
        <v>13364737.98</v>
      </c>
    </row>
    <row r="35" spans="1:14" ht="12" customHeight="1">
      <c r="A35" s="93"/>
      <c r="B35" s="72" t="s">
        <v>198</v>
      </c>
      <c r="C35" s="70" t="s">
        <v>199</v>
      </c>
      <c r="D35" s="76">
        <v>2.0499999999999998</v>
      </c>
      <c r="E35" s="123">
        <v>2.0499999999999998</v>
      </c>
      <c r="F35" s="123">
        <v>2.0499999999999998</v>
      </c>
      <c r="G35" s="123">
        <v>2.0499999999999998</v>
      </c>
      <c r="H35" s="123">
        <v>2.0499999999999998</v>
      </c>
      <c r="I35" s="123">
        <v>2.0499999999999998</v>
      </c>
      <c r="J35" s="123">
        <v>2.0499999999999998</v>
      </c>
      <c r="K35" s="124">
        <v>0</v>
      </c>
      <c r="L35" s="120">
        <v>2</v>
      </c>
      <c r="M35" s="122">
        <v>100000</v>
      </c>
      <c r="N35" s="122">
        <v>205000</v>
      </c>
    </row>
    <row r="36" spans="1:14" ht="12" customHeight="1">
      <c r="A36" s="93"/>
      <c r="B36" s="72" t="s">
        <v>293</v>
      </c>
      <c r="C36" s="70" t="s">
        <v>232</v>
      </c>
      <c r="D36" s="76">
        <v>2.0499999999999998</v>
      </c>
      <c r="E36" s="76">
        <v>2.15</v>
      </c>
      <c r="F36" s="76">
        <v>2.0499999999999998</v>
      </c>
      <c r="G36" s="76">
        <v>2.13</v>
      </c>
      <c r="H36" s="76">
        <v>2.15</v>
      </c>
      <c r="I36" s="76">
        <v>2.15</v>
      </c>
      <c r="J36" s="76">
        <v>2.0499999999999998</v>
      </c>
      <c r="K36" s="94">
        <v>4.88</v>
      </c>
      <c r="L36" s="98">
        <v>4</v>
      </c>
      <c r="M36" s="77">
        <v>435165</v>
      </c>
      <c r="N36" s="77">
        <v>927088.25</v>
      </c>
    </row>
    <row r="37" spans="1:14" ht="12" customHeight="1">
      <c r="A37" s="93"/>
      <c r="B37" s="242" t="s">
        <v>121</v>
      </c>
      <c r="C37" s="243"/>
      <c r="D37" s="239"/>
      <c r="E37" s="240"/>
      <c r="F37" s="240"/>
      <c r="G37" s="240"/>
      <c r="H37" s="240"/>
      <c r="I37" s="240"/>
      <c r="J37" s="240"/>
      <c r="K37" s="241"/>
      <c r="L37" s="74">
        <f>SUM(L30:L36)</f>
        <v>60</v>
      </c>
      <c r="M37" s="74">
        <f>SUM(M30:M36)</f>
        <v>16040124</v>
      </c>
      <c r="N37" s="74">
        <f>SUM(N30:N36)</f>
        <v>62603032.770000011</v>
      </c>
    </row>
    <row r="38" spans="1:14" ht="12" customHeight="1">
      <c r="A38" s="93"/>
      <c r="B38" s="220" t="s">
        <v>31</v>
      </c>
      <c r="C38" s="221"/>
      <c r="D38" s="221"/>
      <c r="E38" s="221"/>
      <c r="F38" s="221"/>
      <c r="G38" s="221"/>
      <c r="H38" s="221"/>
      <c r="I38" s="221"/>
      <c r="J38" s="221"/>
      <c r="K38" s="221"/>
      <c r="L38" s="221"/>
      <c r="M38" s="221"/>
      <c r="N38" s="222"/>
    </row>
    <row r="39" spans="1:14" ht="12" customHeight="1">
      <c r="A39" s="93"/>
      <c r="B39" s="72" t="s">
        <v>258</v>
      </c>
      <c r="C39" s="70" t="s">
        <v>259</v>
      </c>
      <c r="D39" s="111">
        <v>11.55</v>
      </c>
      <c r="E39" s="111">
        <v>11.55</v>
      </c>
      <c r="F39" s="111">
        <v>11.55</v>
      </c>
      <c r="G39" s="111">
        <v>11.55</v>
      </c>
      <c r="H39" s="111">
        <v>11.56</v>
      </c>
      <c r="I39" s="111">
        <v>11.55</v>
      </c>
      <c r="J39" s="111">
        <v>11.55</v>
      </c>
      <c r="K39" s="75">
        <v>0</v>
      </c>
      <c r="L39" s="115">
        <v>2</v>
      </c>
      <c r="M39" s="97">
        <v>32000</v>
      </c>
      <c r="N39" s="97">
        <v>369600</v>
      </c>
    </row>
    <row r="40" spans="1:14" ht="12" customHeight="1">
      <c r="A40" s="93"/>
      <c r="B40" s="72" t="s">
        <v>241</v>
      </c>
      <c r="C40" s="70" t="s">
        <v>242</v>
      </c>
      <c r="D40" s="111">
        <v>100.05</v>
      </c>
      <c r="E40" s="111">
        <v>100.05</v>
      </c>
      <c r="F40" s="111">
        <v>100.05</v>
      </c>
      <c r="G40" s="111">
        <v>100.05</v>
      </c>
      <c r="H40" s="111">
        <v>100.01</v>
      </c>
      <c r="I40" s="111">
        <v>100.05</v>
      </c>
      <c r="J40" s="111">
        <v>100.01</v>
      </c>
      <c r="K40" s="75">
        <v>0.04</v>
      </c>
      <c r="L40" s="115">
        <v>5</v>
      </c>
      <c r="M40" s="97">
        <v>56379</v>
      </c>
      <c r="N40" s="97">
        <v>5640718.9500000002</v>
      </c>
    </row>
    <row r="41" spans="1:14" ht="12" customHeight="1">
      <c r="A41" s="93"/>
      <c r="B41" s="72" t="s">
        <v>173</v>
      </c>
      <c r="C41" s="70" t="s">
        <v>172</v>
      </c>
      <c r="D41" s="111">
        <v>9.17</v>
      </c>
      <c r="E41" s="111">
        <v>9.8000000000000007</v>
      </c>
      <c r="F41" s="111">
        <v>9.17</v>
      </c>
      <c r="G41" s="111">
        <v>9.41</v>
      </c>
      <c r="H41" s="111">
        <v>9.17</v>
      </c>
      <c r="I41" s="111">
        <v>9.4</v>
      </c>
      <c r="J41" s="111">
        <v>9.17</v>
      </c>
      <c r="K41" s="75">
        <v>2.5099999999999998</v>
      </c>
      <c r="L41" s="115">
        <v>41</v>
      </c>
      <c r="M41" s="97">
        <v>4612750</v>
      </c>
      <c r="N41" s="97">
        <v>43388141.090000004</v>
      </c>
    </row>
    <row r="42" spans="1:14" ht="12" customHeight="1">
      <c r="A42" s="93"/>
      <c r="B42" s="72" t="s">
        <v>136</v>
      </c>
      <c r="C42" s="70" t="s">
        <v>137</v>
      </c>
      <c r="D42" s="111">
        <v>23.75</v>
      </c>
      <c r="E42" s="111">
        <v>24.1</v>
      </c>
      <c r="F42" s="111">
        <v>23.75</v>
      </c>
      <c r="G42" s="111">
        <v>23.99</v>
      </c>
      <c r="H42" s="111">
        <v>23</v>
      </c>
      <c r="I42" s="111">
        <v>24.1</v>
      </c>
      <c r="J42" s="111">
        <v>23</v>
      </c>
      <c r="K42" s="75">
        <v>4.78</v>
      </c>
      <c r="L42" s="115">
        <v>27</v>
      </c>
      <c r="M42" s="97">
        <v>654266</v>
      </c>
      <c r="N42" s="97">
        <v>15692684</v>
      </c>
    </row>
    <row r="43" spans="1:14" ht="12" customHeight="1">
      <c r="A43" s="93"/>
      <c r="B43" s="72" t="s">
        <v>203</v>
      </c>
      <c r="C43" s="70" t="s">
        <v>204</v>
      </c>
      <c r="D43" s="111">
        <v>7.25</v>
      </c>
      <c r="E43" s="111">
        <v>7.3</v>
      </c>
      <c r="F43" s="111">
        <v>7.25</v>
      </c>
      <c r="G43" s="111">
        <v>7.26</v>
      </c>
      <c r="H43" s="111">
        <v>7.24</v>
      </c>
      <c r="I43" s="111">
        <v>7.3</v>
      </c>
      <c r="J43" s="111">
        <v>7.2</v>
      </c>
      <c r="K43" s="75">
        <v>1.39</v>
      </c>
      <c r="L43" s="115">
        <v>2</v>
      </c>
      <c r="M43" s="97">
        <v>194000</v>
      </c>
      <c r="N43" s="97">
        <v>1407750</v>
      </c>
    </row>
    <row r="44" spans="1:14" ht="12" customHeight="1">
      <c r="A44" s="93"/>
      <c r="B44" s="244" t="s">
        <v>125</v>
      </c>
      <c r="C44" s="245"/>
      <c r="D44" s="246"/>
      <c r="E44" s="247"/>
      <c r="F44" s="247"/>
      <c r="G44" s="247"/>
      <c r="H44" s="247"/>
      <c r="I44" s="247"/>
      <c r="J44" s="247"/>
      <c r="K44" s="248"/>
      <c r="L44" s="74">
        <f>SUM(L39:L43)</f>
        <v>77</v>
      </c>
      <c r="M44" s="74">
        <f>SUM(M39:M43)</f>
        <v>5549395</v>
      </c>
      <c r="N44" s="74">
        <f>SUM(N39:N43)</f>
        <v>66498894.040000007</v>
      </c>
    </row>
    <row r="45" spans="1:14" ht="12" customHeight="1">
      <c r="A45" s="93"/>
      <c r="B45" s="220" t="s">
        <v>112</v>
      </c>
      <c r="C45" s="221"/>
      <c r="D45" s="221"/>
      <c r="E45" s="221"/>
      <c r="F45" s="221"/>
      <c r="G45" s="221"/>
      <c r="H45" s="221"/>
      <c r="I45" s="221"/>
      <c r="J45" s="221"/>
      <c r="K45" s="221"/>
      <c r="L45" s="221"/>
      <c r="M45" s="221"/>
      <c r="N45" s="222"/>
    </row>
    <row r="46" spans="1:14" ht="12" customHeight="1">
      <c r="A46" s="93"/>
      <c r="B46" s="72" t="s">
        <v>213</v>
      </c>
      <c r="C46" s="70" t="s">
        <v>212</v>
      </c>
      <c r="D46" s="111">
        <v>14.8</v>
      </c>
      <c r="E46" s="111">
        <v>14.8</v>
      </c>
      <c r="F46" s="111">
        <v>14.8</v>
      </c>
      <c r="G46" s="111">
        <v>14.8</v>
      </c>
      <c r="H46" s="111">
        <v>14.8</v>
      </c>
      <c r="I46" s="111">
        <v>14.8</v>
      </c>
      <c r="J46" s="111">
        <v>14.8</v>
      </c>
      <c r="K46" s="75">
        <v>0</v>
      </c>
      <c r="L46" s="115">
        <v>6</v>
      </c>
      <c r="M46" s="97">
        <v>5200</v>
      </c>
      <c r="N46" s="97">
        <v>76960</v>
      </c>
    </row>
    <row r="47" spans="1:14" ht="12" customHeight="1">
      <c r="A47" s="93"/>
      <c r="B47" s="223" t="s">
        <v>122</v>
      </c>
      <c r="C47" s="224"/>
      <c r="D47" s="225"/>
      <c r="E47" s="226"/>
      <c r="F47" s="226"/>
      <c r="G47" s="226"/>
      <c r="H47" s="226"/>
      <c r="I47" s="226"/>
      <c r="J47" s="226"/>
      <c r="K47" s="227"/>
      <c r="L47" s="74">
        <f>SUM(L46)</f>
        <v>6</v>
      </c>
      <c r="M47" s="74">
        <f>SUM(M46)</f>
        <v>5200</v>
      </c>
      <c r="N47" s="74">
        <f>SUM(N46)</f>
        <v>76960</v>
      </c>
    </row>
    <row r="48" spans="1:14" s="68" customFormat="1" ht="18.75" customHeight="1">
      <c r="B48" s="91" t="s">
        <v>32</v>
      </c>
      <c r="C48" s="228"/>
      <c r="D48" s="229"/>
      <c r="E48" s="229"/>
      <c r="F48" s="229"/>
      <c r="G48" s="229"/>
      <c r="H48" s="229"/>
      <c r="I48" s="229"/>
      <c r="J48" s="229"/>
      <c r="K48" s="230"/>
      <c r="L48" s="92">
        <f>L47+L44+L37+L28+L24+L21+L17</f>
        <v>718</v>
      </c>
      <c r="M48" s="92">
        <f t="shared" ref="M48:N48" si="0">M47+M44+M37+M28+M24+M21+M17</f>
        <v>807958101</v>
      </c>
      <c r="N48" s="92">
        <f t="shared" si="0"/>
        <v>1025629154.46</v>
      </c>
    </row>
    <row r="49" spans="1:14" s="68" customFormat="1" ht="27.75" customHeight="1">
      <c r="A49" s="90"/>
      <c r="B49" s="234" t="s">
        <v>328</v>
      </c>
      <c r="C49" s="235"/>
      <c r="D49" s="235"/>
      <c r="E49" s="235"/>
      <c r="F49" s="235"/>
      <c r="G49" s="235"/>
      <c r="H49" s="235"/>
      <c r="I49" s="235"/>
      <c r="J49" s="235"/>
      <c r="K49" s="235"/>
      <c r="L49" s="235"/>
      <c r="M49" s="235"/>
      <c r="N49" s="236"/>
    </row>
    <row r="50" spans="1:14" s="68" customFormat="1" ht="46.5" customHeight="1">
      <c r="B50" s="99" t="s">
        <v>15</v>
      </c>
      <c r="C50" s="100" t="s">
        <v>20</v>
      </c>
      <c r="D50" s="100" t="s">
        <v>21</v>
      </c>
      <c r="E50" s="100" t="s">
        <v>22</v>
      </c>
      <c r="F50" s="100" t="s">
        <v>23</v>
      </c>
      <c r="G50" s="100" t="s">
        <v>24</v>
      </c>
      <c r="H50" s="100" t="s">
        <v>25</v>
      </c>
      <c r="I50" s="100" t="s">
        <v>19</v>
      </c>
      <c r="J50" s="100" t="s">
        <v>26</v>
      </c>
      <c r="K50" s="101" t="s">
        <v>27</v>
      </c>
      <c r="L50" s="102" t="s">
        <v>28</v>
      </c>
      <c r="M50" s="102" t="s">
        <v>18</v>
      </c>
      <c r="N50" s="103" t="s">
        <v>7</v>
      </c>
    </row>
    <row r="51" spans="1:14" ht="12" customHeight="1">
      <c r="A51" s="93"/>
      <c r="B51" s="249" t="s">
        <v>29</v>
      </c>
      <c r="C51" s="250"/>
      <c r="D51" s="250"/>
      <c r="E51" s="250"/>
      <c r="F51" s="250"/>
      <c r="G51" s="250"/>
      <c r="H51" s="250"/>
      <c r="I51" s="250"/>
      <c r="J51" s="250"/>
      <c r="K51" s="250"/>
      <c r="L51" s="250"/>
      <c r="M51" s="250"/>
      <c r="N51" s="251"/>
    </row>
    <row r="52" spans="1:14" ht="12" customHeight="1">
      <c r="A52" s="93"/>
      <c r="B52" s="72" t="s">
        <v>222</v>
      </c>
      <c r="C52" s="70" t="s">
        <v>221</v>
      </c>
      <c r="D52" s="76">
        <v>0.73</v>
      </c>
      <c r="E52" s="76">
        <v>0.73</v>
      </c>
      <c r="F52" s="76">
        <v>0.71</v>
      </c>
      <c r="G52" s="76">
        <v>0.71</v>
      </c>
      <c r="H52" s="76">
        <v>0.71</v>
      </c>
      <c r="I52" s="76">
        <v>0.72</v>
      </c>
      <c r="J52" s="76">
        <v>0.71</v>
      </c>
      <c r="K52" s="94">
        <v>1.41</v>
      </c>
      <c r="L52" s="98">
        <v>7</v>
      </c>
      <c r="M52" s="77">
        <v>1509873</v>
      </c>
      <c r="N52" s="77">
        <v>1072549.83</v>
      </c>
    </row>
    <row r="53" spans="1:14" ht="12" customHeight="1">
      <c r="A53" s="93"/>
      <c r="B53" s="223" t="s">
        <v>119</v>
      </c>
      <c r="C53" s="224"/>
      <c r="D53" s="225"/>
      <c r="E53" s="226"/>
      <c r="F53" s="226"/>
      <c r="G53" s="226"/>
      <c r="H53" s="226"/>
      <c r="I53" s="226"/>
      <c r="J53" s="226"/>
      <c r="K53" s="227"/>
      <c r="L53" s="74">
        <f>SUM(L52)</f>
        <v>7</v>
      </c>
      <c r="M53" s="74">
        <f>SUM(M52)</f>
        <v>1509873</v>
      </c>
      <c r="N53" s="74">
        <f>SUM(N52)</f>
        <v>1072549.83</v>
      </c>
    </row>
    <row r="54" spans="1:14" ht="12" customHeight="1">
      <c r="A54" s="93"/>
      <c r="B54" s="220" t="s">
        <v>129</v>
      </c>
      <c r="C54" s="221"/>
      <c r="D54" s="221"/>
      <c r="E54" s="221"/>
      <c r="F54" s="221"/>
      <c r="G54" s="221"/>
      <c r="H54" s="221"/>
      <c r="I54" s="221"/>
      <c r="J54" s="221"/>
      <c r="K54" s="221"/>
      <c r="L54" s="221"/>
      <c r="M54" s="221"/>
      <c r="N54" s="222"/>
    </row>
    <row r="55" spans="1:14" ht="12" customHeight="1">
      <c r="A55" s="93"/>
      <c r="B55" s="72" t="s">
        <v>291</v>
      </c>
      <c r="C55" s="70" t="s">
        <v>292</v>
      </c>
      <c r="D55" s="113">
        <v>0.7</v>
      </c>
      <c r="E55" s="113">
        <v>0.7</v>
      </c>
      <c r="F55" s="113">
        <v>0.7</v>
      </c>
      <c r="G55" s="113">
        <v>0.7</v>
      </c>
      <c r="H55" s="113">
        <v>0.7</v>
      </c>
      <c r="I55" s="113">
        <v>0.7</v>
      </c>
      <c r="J55" s="113">
        <v>0.7</v>
      </c>
      <c r="K55" s="75">
        <v>0</v>
      </c>
      <c r="L55" s="115">
        <v>1</v>
      </c>
      <c r="M55" s="112">
        <v>64662</v>
      </c>
      <c r="N55" s="112">
        <v>45263.4</v>
      </c>
    </row>
    <row r="56" spans="1:14" ht="12" customHeight="1">
      <c r="A56" s="93"/>
      <c r="B56" s="223" t="s">
        <v>282</v>
      </c>
      <c r="C56" s="224"/>
      <c r="D56" s="225"/>
      <c r="E56" s="226"/>
      <c r="F56" s="226"/>
      <c r="G56" s="226"/>
      <c r="H56" s="226"/>
      <c r="I56" s="226"/>
      <c r="J56" s="226"/>
      <c r="K56" s="227"/>
      <c r="L56" s="74">
        <f>SUM(L55)</f>
        <v>1</v>
      </c>
      <c r="M56" s="74">
        <f>SUM(M55)</f>
        <v>64662</v>
      </c>
      <c r="N56" s="74">
        <f>SUM(N55)</f>
        <v>45263.4</v>
      </c>
    </row>
    <row r="57" spans="1:14" ht="12" customHeight="1">
      <c r="A57" s="93"/>
      <c r="B57" s="220" t="s">
        <v>300</v>
      </c>
      <c r="C57" s="221"/>
      <c r="D57" s="221"/>
      <c r="E57" s="221"/>
      <c r="F57" s="221"/>
      <c r="G57" s="221"/>
      <c r="H57" s="221"/>
      <c r="I57" s="221"/>
      <c r="J57" s="221"/>
      <c r="K57" s="221"/>
      <c r="L57" s="221"/>
      <c r="M57" s="221"/>
      <c r="N57" s="222"/>
    </row>
    <row r="58" spans="1:14" ht="12" customHeight="1">
      <c r="A58" s="93"/>
      <c r="B58" s="72" t="s">
        <v>299</v>
      </c>
      <c r="C58" s="70" t="s">
        <v>298</v>
      </c>
      <c r="D58" s="113">
        <v>1.2</v>
      </c>
      <c r="E58" s="113">
        <v>1.2</v>
      </c>
      <c r="F58" s="113">
        <v>1.2</v>
      </c>
      <c r="G58" s="113">
        <v>1.2</v>
      </c>
      <c r="H58" s="113">
        <v>1.2</v>
      </c>
      <c r="I58" s="113">
        <v>1.2</v>
      </c>
      <c r="J58" s="113">
        <v>1.2</v>
      </c>
      <c r="K58" s="75">
        <v>0</v>
      </c>
      <c r="L58" s="115">
        <v>1</v>
      </c>
      <c r="M58" s="112">
        <v>100000</v>
      </c>
      <c r="N58" s="112">
        <v>120000</v>
      </c>
    </row>
    <row r="59" spans="1:14" ht="12" customHeight="1">
      <c r="A59" s="93"/>
      <c r="B59" s="223" t="s">
        <v>301</v>
      </c>
      <c r="C59" s="224"/>
      <c r="D59" s="225"/>
      <c r="E59" s="226"/>
      <c r="F59" s="226"/>
      <c r="G59" s="226"/>
      <c r="H59" s="226"/>
      <c r="I59" s="226"/>
      <c r="J59" s="226"/>
      <c r="K59" s="227"/>
      <c r="L59" s="74">
        <f>SUM(L58)</f>
        <v>1</v>
      </c>
      <c r="M59" s="74">
        <f>SUM(M58)</f>
        <v>100000</v>
      </c>
      <c r="N59" s="74">
        <f>SUM(N58)</f>
        <v>120000</v>
      </c>
    </row>
    <row r="60" spans="1:14" ht="12" customHeight="1">
      <c r="A60" s="93"/>
      <c r="B60" s="231" t="s">
        <v>110</v>
      </c>
      <c r="C60" s="232"/>
      <c r="D60" s="232"/>
      <c r="E60" s="232"/>
      <c r="F60" s="232"/>
      <c r="G60" s="232"/>
      <c r="H60" s="232"/>
      <c r="I60" s="232"/>
      <c r="J60" s="232"/>
      <c r="K60" s="232"/>
      <c r="L60" s="232"/>
      <c r="M60" s="232"/>
      <c r="N60" s="233"/>
    </row>
    <row r="61" spans="1:14" ht="12" customHeight="1">
      <c r="A61" s="93"/>
      <c r="B61" s="72" t="s">
        <v>35</v>
      </c>
      <c r="C61" s="70" t="s">
        <v>36</v>
      </c>
      <c r="D61" s="76">
        <v>3.21</v>
      </c>
      <c r="E61" s="76">
        <v>3.29</v>
      </c>
      <c r="F61" s="76">
        <v>3.2</v>
      </c>
      <c r="G61" s="76">
        <v>3.21</v>
      </c>
      <c r="H61" s="76">
        <v>3.17</v>
      </c>
      <c r="I61" s="76">
        <v>3.2</v>
      </c>
      <c r="J61" s="76">
        <v>3.19</v>
      </c>
      <c r="K61" s="94">
        <v>0.31</v>
      </c>
      <c r="L61" s="98">
        <v>57</v>
      </c>
      <c r="M61" s="77">
        <v>13038006</v>
      </c>
      <c r="N61" s="77">
        <v>41826829.200000003</v>
      </c>
    </row>
    <row r="62" spans="1:14" ht="12" customHeight="1">
      <c r="A62" s="93"/>
      <c r="B62" s="223" t="s">
        <v>120</v>
      </c>
      <c r="C62" s="224"/>
      <c r="D62" s="225"/>
      <c r="E62" s="226"/>
      <c r="F62" s="226"/>
      <c r="G62" s="226"/>
      <c r="H62" s="226"/>
      <c r="I62" s="226"/>
      <c r="J62" s="226"/>
      <c r="K62" s="227"/>
      <c r="L62" s="74">
        <f>SUM(L61)</f>
        <v>57</v>
      </c>
      <c r="M62" s="74">
        <f>SUM(M61)</f>
        <v>13038006</v>
      </c>
      <c r="N62" s="74">
        <f>SUM(N61)</f>
        <v>41826829.200000003</v>
      </c>
    </row>
    <row r="63" spans="1:14" s="68" customFormat="1" ht="18.75" customHeight="1">
      <c r="B63" s="91" t="s">
        <v>218</v>
      </c>
      <c r="C63" s="228"/>
      <c r="D63" s="229"/>
      <c r="E63" s="229"/>
      <c r="F63" s="229"/>
      <c r="G63" s="229"/>
      <c r="H63" s="229"/>
      <c r="I63" s="229"/>
      <c r="J63" s="229"/>
      <c r="K63" s="230"/>
      <c r="L63" s="92">
        <f>L62+L59+L56+L53</f>
        <v>66</v>
      </c>
      <c r="M63" s="92">
        <f t="shared" ref="M63:N63" si="1">M62+M59+M56+M53</f>
        <v>14712541</v>
      </c>
      <c r="N63" s="92">
        <f t="shared" si="1"/>
        <v>43064642.43</v>
      </c>
    </row>
    <row r="64" spans="1:14" s="68" customFormat="1" ht="27.75" customHeight="1">
      <c r="A64" s="90"/>
      <c r="B64" s="234" t="s">
        <v>327</v>
      </c>
      <c r="C64" s="235"/>
      <c r="D64" s="235"/>
      <c r="E64" s="235"/>
      <c r="F64" s="235"/>
      <c r="G64" s="235"/>
      <c r="H64" s="235"/>
      <c r="I64" s="235"/>
      <c r="J64" s="235"/>
      <c r="K64" s="235"/>
      <c r="L64" s="235"/>
      <c r="M64" s="235"/>
      <c r="N64" s="236"/>
    </row>
    <row r="65" spans="1:14" s="68" customFormat="1" ht="46.5" customHeight="1">
      <c r="B65" s="99" t="s">
        <v>15</v>
      </c>
      <c r="C65" s="100" t="s">
        <v>20</v>
      </c>
      <c r="D65" s="100" t="s">
        <v>21</v>
      </c>
      <c r="E65" s="100" t="s">
        <v>22</v>
      </c>
      <c r="F65" s="100" t="s">
        <v>23</v>
      </c>
      <c r="G65" s="100" t="s">
        <v>24</v>
      </c>
      <c r="H65" s="100" t="s">
        <v>25</v>
      </c>
      <c r="I65" s="100" t="s">
        <v>19</v>
      </c>
      <c r="J65" s="100" t="s">
        <v>26</v>
      </c>
      <c r="K65" s="101" t="s">
        <v>27</v>
      </c>
      <c r="L65" s="102" t="s">
        <v>28</v>
      </c>
      <c r="M65" s="102" t="s">
        <v>18</v>
      </c>
      <c r="N65" s="103" t="s">
        <v>7</v>
      </c>
    </row>
    <row r="66" spans="1:14" ht="12" customHeight="1">
      <c r="A66" s="93"/>
      <c r="B66" s="220" t="s">
        <v>110</v>
      </c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2"/>
    </row>
    <row r="67" spans="1:14" ht="12" customHeight="1">
      <c r="A67" s="93"/>
      <c r="B67" s="72" t="s">
        <v>167</v>
      </c>
      <c r="C67" s="70" t="s">
        <v>168</v>
      </c>
      <c r="D67" s="76">
        <v>1.27</v>
      </c>
      <c r="E67" s="76">
        <v>1.27</v>
      </c>
      <c r="F67" s="76">
        <v>1.27</v>
      </c>
      <c r="G67" s="76">
        <v>1.27</v>
      </c>
      <c r="H67" s="76">
        <v>1.29</v>
      </c>
      <c r="I67" s="76">
        <v>1.27</v>
      </c>
      <c r="J67" s="76">
        <v>1.29</v>
      </c>
      <c r="K67" s="94">
        <v>-1.55</v>
      </c>
      <c r="L67" s="98">
        <v>4</v>
      </c>
      <c r="M67" s="77">
        <v>16380</v>
      </c>
      <c r="N67" s="77">
        <v>20802.599999999999</v>
      </c>
    </row>
    <row r="68" spans="1:14" ht="12" customHeight="1">
      <c r="A68" s="93"/>
      <c r="B68" s="72" t="s">
        <v>113</v>
      </c>
      <c r="C68" s="70" t="s">
        <v>42</v>
      </c>
      <c r="D68" s="76">
        <v>1.55</v>
      </c>
      <c r="E68" s="76">
        <v>1.6</v>
      </c>
      <c r="F68" s="76">
        <v>1.54</v>
      </c>
      <c r="G68" s="76">
        <v>1.58</v>
      </c>
      <c r="H68" s="76">
        <v>1.55</v>
      </c>
      <c r="I68" s="76">
        <v>1.6</v>
      </c>
      <c r="J68" s="76">
        <v>1.55</v>
      </c>
      <c r="K68" s="94">
        <v>3.23</v>
      </c>
      <c r="L68" s="98">
        <v>19</v>
      </c>
      <c r="M68" s="77">
        <v>8257853</v>
      </c>
      <c r="N68" s="77">
        <v>13057386.619999999</v>
      </c>
    </row>
    <row r="69" spans="1:14" ht="12" customHeight="1">
      <c r="A69" s="93"/>
      <c r="B69" s="223" t="s">
        <v>120</v>
      </c>
      <c r="C69" s="224"/>
      <c r="D69" s="225"/>
      <c r="E69" s="226"/>
      <c r="F69" s="226"/>
      <c r="G69" s="226"/>
      <c r="H69" s="226"/>
      <c r="I69" s="226"/>
      <c r="J69" s="226"/>
      <c r="K69" s="227"/>
      <c r="L69" s="74">
        <f>SUM(L67:L68)</f>
        <v>23</v>
      </c>
      <c r="M69" s="74">
        <f>SUM(M67:M68)</f>
        <v>8274233</v>
      </c>
      <c r="N69" s="74">
        <f>SUM(N67:N68)</f>
        <v>13078189.219999999</v>
      </c>
    </row>
    <row r="70" spans="1:14" ht="12" customHeight="1">
      <c r="A70" s="93"/>
      <c r="B70" s="252" t="s">
        <v>111</v>
      </c>
      <c r="C70" s="253"/>
      <c r="D70" s="253"/>
      <c r="E70" s="253"/>
      <c r="F70" s="253"/>
      <c r="G70" s="253"/>
      <c r="H70" s="253"/>
      <c r="I70" s="253"/>
      <c r="J70" s="253"/>
      <c r="K70" s="253"/>
      <c r="L70" s="253"/>
      <c r="M70" s="253"/>
      <c r="N70" s="254"/>
    </row>
    <row r="71" spans="1:14" ht="12" customHeight="1">
      <c r="A71" s="93"/>
      <c r="B71" s="72" t="s">
        <v>165</v>
      </c>
      <c r="C71" s="70" t="s">
        <v>166</v>
      </c>
      <c r="D71" s="76">
        <v>1.1499999999999999</v>
      </c>
      <c r="E71" s="76">
        <v>1.1499999999999999</v>
      </c>
      <c r="F71" s="76">
        <v>1.1499999999999999</v>
      </c>
      <c r="G71" s="76">
        <v>1.1499999999999999</v>
      </c>
      <c r="H71" s="76">
        <v>1.17</v>
      </c>
      <c r="I71" s="76">
        <v>1.1499999999999999</v>
      </c>
      <c r="J71" s="76">
        <v>1.17</v>
      </c>
      <c r="K71" s="94">
        <v>-1.71</v>
      </c>
      <c r="L71" s="98">
        <v>3</v>
      </c>
      <c r="M71" s="77">
        <v>546218</v>
      </c>
      <c r="N71" s="77">
        <v>628150.69999999995</v>
      </c>
    </row>
    <row r="72" spans="1:14" ht="12" customHeight="1">
      <c r="A72" s="93"/>
      <c r="B72" s="72" t="s">
        <v>163</v>
      </c>
      <c r="C72" s="70" t="s">
        <v>164</v>
      </c>
      <c r="D72" s="76">
        <v>0.45</v>
      </c>
      <c r="E72" s="123">
        <v>0.45</v>
      </c>
      <c r="F72" s="123">
        <v>0.45</v>
      </c>
      <c r="G72" s="123">
        <v>0.45</v>
      </c>
      <c r="H72" s="123">
        <v>0.44</v>
      </c>
      <c r="I72" s="123">
        <v>0.45</v>
      </c>
      <c r="J72" s="123">
        <v>0.44</v>
      </c>
      <c r="K72" s="124">
        <v>2.27</v>
      </c>
      <c r="L72" s="120">
        <v>1</v>
      </c>
      <c r="M72" s="122">
        <v>225000</v>
      </c>
      <c r="N72" s="122">
        <v>101250</v>
      </c>
    </row>
    <row r="73" spans="1:14" ht="12" customHeight="1">
      <c r="A73" s="93"/>
      <c r="B73" s="72" t="s">
        <v>38</v>
      </c>
      <c r="C73" s="70" t="s">
        <v>39</v>
      </c>
      <c r="D73" s="76">
        <v>1.1599999999999999</v>
      </c>
      <c r="E73" s="76">
        <v>1.1599999999999999</v>
      </c>
      <c r="F73" s="76">
        <v>1.1499999999999999</v>
      </c>
      <c r="G73" s="76">
        <v>1.1499999999999999</v>
      </c>
      <c r="H73" s="76">
        <v>1.17</v>
      </c>
      <c r="I73" s="76">
        <v>1.1499999999999999</v>
      </c>
      <c r="J73" s="76">
        <v>1.17</v>
      </c>
      <c r="K73" s="94">
        <v>-1.71</v>
      </c>
      <c r="L73" s="98">
        <v>6</v>
      </c>
      <c r="M73" s="77">
        <v>4768318</v>
      </c>
      <c r="N73" s="77">
        <v>5491248.8799999999</v>
      </c>
    </row>
    <row r="74" spans="1:14" ht="12" customHeight="1">
      <c r="A74" s="93"/>
      <c r="B74" s="218" t="s">
        <v>121</v>
      </c>
      <c r="C74" s="255"/>
      <c r="D74" s="256"/>
      <c r="E74" s="257"/>
      <c r="F74" s="257"/>
      <c r="G74" s="257"/>
      <c r="H74" s="257"/>
      <c r="I74" s="257"/>
      <c r="J74" s="257"/>
      <c r="K74" s="258"/>
      <c r="L74" s="74">
        <f>SUM(L71:L73)</f>
        <v>10</v>
      </c>
      <c r="M74" s="74">
        <f>SUM(M71:M73)</f>
        <v>5539536</v>
      </c>
      <c r="N74" s="74">
        <f>SUM(N71:N73)</f>
        <v>6220649.5800000001</v>
      </c>
    </row>
    <row r="75" spans="1:14" ht="12" customHeight="1">
      <c r="A75" s="93"/>
      <c r="B75" s="220" t="s">
        <v>31</v>
      </c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2"/>
    </row>
    <row r="76" spans="1:14" ht="12" customHeight="1">
      <c r="A76" s="93"/>
      <c r="B76" s="72" t="s">
        <v>278</v>
      </c>
      <c r="C76" s="70" t="s">
        <v>279</v>
      </c>
      <c r="D76" s="111">
        <v>10.5</v>
      </c>
      <c r="E76" s="111">
        <v>10.5</v>
      </c>
      <c r="F76" s="111">
        <v>10.5</v>
      </c>
      <c r="G76" s="111">
        <v>10.5</v>
      </c>
      <c r="H76" s="111">
        <v>10.95</v>
      </c>
      <c r="I76" s="111">
        <v>10.5</v>
      </c>
      <c r="J76" s="111">
        <v>10.95</v>
      </c>
      <c r="K76" s="75">
        <v>-4.1100000000000003</v>
      </c>
      <c r="L76" s="115">
        <v>4</v>
      </c>
      <c r="M76" s="97">
        <v>64072</v>
      </c>
      <c r="N76" s="97">
        <v>672756</v>
      </c>
    </row>
    <row r="77" spans="1:14" ht="12" customHeight="1">
      <c r="A77" s="93"/>
      <c r="B77" s="72" t="s">
        <v>223</v>
      </c>
      <c r="C77" s="70" t="s">
        <v>169</v>
      </c>
      <c r="D77" s="111">
        <v>28.11</v>
      </c>
      <c r="E77" s="111">
        <v>28.11</v>
      </c>
      <c r="F77" s="111">
        <v>28.11</v>
      </c>
      <c r="G77" s="111">
        <v>28.11</v>
      </c>
      <c r="H77" s="111">
        <v>26.75</v>
      </c>
      <c r="I77" s="111">
        <v>28.11</v>
      </c>
      <c r="J77" s="111">
        <v>26.78</v>
      </c>
      <c r="K77" s="75">
        <v>4.97</v>
      </c>
      <c r="L77" s="115">
        <v>28</v>
      </c>
      <c r="M77" s="97">
        <v>2410039</v>
      </c>
      <c r="N77" s="97">
        <v>67746196.290000007</v>
      </c>
    </row>
    <row r="78" spans="1:14" ht="12" customHeight="1">
      <c r="A78" s="93"/>
      <c r="B78" s="244" t="s">
        <v>125</v>
      </c>
      <c r="C78" s="245"/>
      <c r="D78" s="246"/>
      <c r="E78" s="247"/>
      <c r="F78" s="247"/>
      <c r="G78" s="247"/>
      <c r="H78" s="247"/>
      <c r="I78" s="247"/>
      <c r="J78" s="247"/>
      <c r="K78" s="248"/>
      <c r="L78" s="74">
        <f>SUM(L76:L77)</f>
        <v>32</v>
      </c>
      <c r="M78" s="74">
        <f>SUM(M76:M77)</f>
        <v>2474111</v>
      </c>
      <c r="N78" s="74">
        <f>SUM(N76:N77)</f>
        <v>68418952.290000007</v>
      </c>
    </row>
    <row r="79" spans="1:14" ht="12" customHeight="1">
      <c r="A79" s="93"/>
      <c r="B79" s="220" t="s">
        <v>112</v>
      </c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2"/>
    </row>
    <row r="80" spans="1:14" ht="12" customHeight="1">
      <c r="A80" s="93"/>
      <c r="B80" s="72" t="s">
        <v>296</v>
      </c>
      <c r="C80" s="70" t="s">
        <v>297</v>
      </c>
      <c r="D80" s="111">
        <v>5.77</v>
      </c>
      <c r="E80" s="111">
        <v>5.77</v>
      </c>
      <c r="F80" s="111">
        <v>5.75</v>
      </c>
      <c r="G80" s="111">
        <v>5.76</v>
      </c>
      <c r="H80" s="111">
        <v>5.77</v>
      </c>
      <c r="I80" s="111">
        <v>5.75</v>
      </c>
      <c r="J80" s="111">
        <v>5.77</v>
      </c>
      <c r="K80" s="75">
        <v>-0.35</v>
      </c>
      <c r="L80" s="115">
        <v>32</v>
      </c>
      <c r="M80" s="97">
        <v>1727955</v>
      </c>
      <c r="N80" s="97">
        <v>9947679.4499999993</v>
      </c>
    </row>
    <row r="81" spans="1:14" ht="12" customHeight="1">
      <c r="A81" s="93"/>
      <c r="B81" s="72" t="s">
        <v>115</v>
      </c>
      <c r="C81" s="70" t="s">
        <v>43</v>
      </c>
      <c r="D81" s="111">
        <v>0.4</v>
      </c>
      <c r="E81" s="111">
        <v>0.4</v>
      </c>
      <c r="F81" s="111">
        <v>0.4</v>
      </c>
      <c r="G81" s="111">
        <v>0.4</v>
      </c>
      <c r="H81" s="111">
        <v>0.39</v>
      </c>
      <c r="I81" s="111">
        <v>0.4</v>
      </c>
      <c r="J81" s="111">
        <v>0.39</v>
      </c>
      <c r="K81" s="75">
        <v>2.56</v>
      </c>
      <c r="L81" s="115">
        <v>1</v>
      </c>
      <c r="M81" s="97">
        <v>107264</v>
      </c>
      <c r="N81" s="97">
        <v>42905.599999999999</v>
      </c>
    </row>
    <row r="82" spans="1:14" ht="12" customHeight="1">
      <c r="A82" s="93"/>
      <c r="B82" s="223" t="s">
        <v>122</v>
      </c>
      <c r="C82" s="224"/>
      <c r="D82" s="225"/>
      <c r="E82" s="226"/>
      <c r="F82" s="226"/>
      <c r="G82" s="226"/>
      <c r="H82" s="226"/>
      <c r="I82" s="226"/>
      <c r="J82" s="226"/>
      <c r="K82" s="227"/>
      <c r="L82" s="74">
        <f>SUM(L80:L81)</f>
        <v>33</v>
      </c>
      <c r="M82" s="74">
        <f>SUM(M80:M81)</f>
        <v>1835219</v>
      </c>
      <c r="N82" s="74">
        <f>SUM(N80:N81)</f>
        <v>9990585.0499999989</v>
      </c>
    </row>
    <row r="83" spans="1:14" s="68" customFormat="1" ht="18.75" customHeight="1">
      <c r="B83" s="91" t="s">
        <v>89</v>
      </c>
      <c r="C83" s="228"/>
      <c r="D83" s="229"/>
      <c r="E83" s="229"/>
      <c r="F83" s="229"/>
      <c r="G83" s="229"/>
      <c r="H83" s="229"/>
      <c r="I83" s="229"/>
      <c r="J83" s="229"/>
      <c r="K83" s="230"/>
      <c r="L83" s="92">
        <f>L82+L78+L74+L69</f>
        <v>98</v>
      </c>
      <c r="M83" s="92">
        <f t="shared" ref="M83:N83" si="2">M82+M78+M74+M69</f>
        <v>18123099</v>
      </c>
      <c r="N83" s="92">
        <f t="shared" si="2"/>
        <v>97708376.140000001</v>
      </c>
    </row>
    <row r="84" spans="1:14" s="68" customFormat="1" ht="18.75" customHeight="1">
      <c r="B84" s="91" t="s">
        <v>40</v>
      </c>
      <c r="C84" s="228"/>
      <c r="D84" s="229"/>
      <c r="E84" s="229"/>
      <c r="F84" s="229"/>
      <c r="G84" s="229"/>
      <c r="H84" s="229"/>
      <c r="I84" s="229"/>
      <c r="J84" s="229"/>
      <c r="K84" s="230"/>
      <c r="L84" s="92">
        <f>L83+L63+L48</f>
        <v>882</v>
      </c>
      <c r="M84" s="92">
        <f t="shared" ref="M84:N84" si="3">M83+M63+M48</f>
        <v>840793741</v>
      </c>
      <c r="N84" s="92">
        <f t="shared" si="3"/>
        <v>1166402173.03</v>
      </c>
    </row>
    <row r="85" spans="1:14" ht="12.95" customHeight="1">
      <c r="A85" s="93"/>
      <c r="N85" s="107"/>
    </row>
    <row r="86" spans="1:14" s="68" customFormat="1" ht="18.75" customHeight="1">
      <c r="B86" s="93"/>
      <c r="C86" s="104"/>
      <c r="D86" s="93"/>
      <c r="E86" s="93"/>
      <c r="F86" s="93"/>
      <c r="G86" s="93"/>
      <c r="H86" s="93"/>
      <c r="I86" s="93"/>
      <c r="J86" s="105"/>
      <c r="K86" s="106"/>
      <c r="L86" s="107"/>
      <c r="M86" s="107"/>
      <c r="N86" s="108"/>
    </row>
    <row r="87" spans="1:14" s="68" customFormat="1" ht="18.75" customHeight="1">
      <c r="B87" s="93"/>
      <c r="C87" s="104"/>
      <c r="D87" s="93"/>
      <c r="E87" s="93"/>
      <c r="F87" s="93"/>
      <c r="G87" s="93"/>
      <c r="H87" s="93"/>
      <c r="I87" s="93"/>
      <c r="J87" s="105"/>
      <c r="K87" s="106"/>
      <c r="L87" s="107"/>
      <c r="M87" s="107"/>
      <c r="N87" s="108"/>
    </row>
    <row r="88" spans="1:14" ht="12.95" customHeight="1">
      <c r="A88" s="93"/>
    </row>
  </sheetData>
  <mergeCells count="52">
    <mergeCell ref="C84:K84"/>
    <mergeCell ref="B70:N70"/>
    <mergeCell ref="B74:C74"/>
    <mergeCell ref="D74:K74"/>
    <mergeCell ref="B64:N64"/>
    <mergeCell ref="C83:K83"/>
    <mergeCell ref="B75:N75"/>
    <mergeCell ref="B78:C78"/>
    <mergeCell ref="D78:K78"/>
    <mergeCell ref="B66:N66"/>
    <mergeCell ref="B69:C69"/>
    <mergeCell ref="D69:K69"/>
    <mergeCell ref="B79:N79"/>
    <mergeCell ref="B82:C82"/>
    <mergeCell ref="D82:K82"/>
    <mergeCell ref="B29:N29"/>
    <mergeCell ref="D37:K37"/>
    <mergeCell ref="B37:C37"/>
    <mergeCell ref="B38:N38"/>
    <mergeCell ref="B44:C44"/>
    <mergeCell ref="D44:K44"/>
    <mergeCell ref="B51:N51"/>
    <mergeCell ref="B53:C53"/>
    <mergeCell ref="D53:K53"/>
    <mergeCell ref="C48:K48"/>
    <mergeCell ref="B49:N49"/>
    <mergeCell ref="B45:N45"/>
    <mergeCell ref="B47:C47"/>
    <mergeCell ref="D47:K47"/>
    <mergeCell ref="B21:C21"/>
    <mergeCell ref="D21:K21"/>
    <mergeCell ref="B25:N25"/>
    <mergeCell ref="B28:C28"/>
    <mergeCell ref="D28:K28"/>
    <mergeCell ref="B22:N22"/>
    <mergeCell ref="B24:C24"/>
    <mergeCell ref="D24:K24"/>
    <mergeCell ref="B1:N1"/>
    <mergeCell ref="B3:N3"/>
    <mergeCell ref="B17:C17"/>
    <mergeCell ref="D17:K17"/>
    <mergeCell ref="B18:N18"/>
    <mergeCell ref="B54:N54"/>
    <mergeCell ref="B56:C56"/>
    <mergeCell ref="D56:K56"/>
    <mergeCell ref="C63:K63"/>
    <mergeCell ref="B62:C62"/>
    <mergeCell ref="D62:K62"/>
    <mergeCell ref="B60:N60"/>
    <mergeCell ref="B57:N57"/>
    <mergeCell ref="B59:C59"/>
    <mergeCell ref="D59:K59"/>
  </mergeCells>
  <pageMargins left="0.25" right="0.25" top="0.75" bottom="0.5" header="0.3" footer="0.3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0"/>
  <sheetViews>
    <sheetView zoomScale="140" zoomScaleNormal="140" workbookViewId="0">
      <selection activeCell="B63" sqref="B63"/>
    </sheetView>
  </sheetViews>
  <sheetFormatPr defaultColWidth="9" defaultRowHeight="15.75"/>
  <cols>
    <col min="1" max="1" width="36.5703125" style="68" customWidth="1"/>
    <col min="2" max="2" width="14.140625" style="68" customWidth="1"/>
    <col min="3" max="3" width="23.42578125" style="68" customWidth="1"/>
    <col min="4" max="4" width="19.28515625" style="68" customWidth="1"/>
    <col min="5" max="16384" width="9" style="68"/>
  </cols>
  <sheetData>
    <row r="1" spans="1:4" ht="20.25" customHeight="1">
      <c r="A1" s="219" t="s">
        <v>307</v>
      </c>
      <c r="B1" s="219"/>
      <c r="C1" s="219"/>
      <c r="D1" s="219"/>
    </row>
    <row r="2" spans="1:4" ht="24.75" customHeight="1">
      <c r="A2" s="69" t="s">
        <v>41</v>
      </c>
      <c r="B2" s="69" t="s">
        <v>20</v>
      </c>
      <c r="C2" s="69" t="s">
        <v>126</v>
      </c>
      <c r="D2" s="69" t="s">
        <v>19</v>
      </c>
    </row>
    <row r="3" spans="1:4" ht="11.45" customHeight="1">
      <c r="A3" s="262" t="s">
        <v>29</v>
      </c>
      <c r="B3" s="263"/>
      <c r="C3" s="263"/>
      <c r="D3" s="264"/>
    </row>
    <row r="4" spans="1:4" ht="11.45" customHeight="1">
      <c r="A4" s="72" t="s">
        <v>127</v>
      </c>
      <c r="B4" s="70" t="s">
        <v>128</v>
      </c>
      <c r="C4" s="71">
        <v>0.41</v>
      </c>
      <c r="D4" s="71">
        <v>0.41</v>
      </c>
    </row>
    <row r="5" spans="1:4" ht="11.45" customHeight="1">
      <c r="A5" s="72" t="s">
        <v>308</v>
      </c>
      <c r="B5" s="70" t="s">
        <v>309</v>
      </c>
      <c r="C5" s="71">
        <v>2.2000000000000002</v>
      </c>
      <c r="D5" s="71">
        <v>2.2000000000000002</v>
      </c>
    </row>
    <row r="6" spans="1:4" ht="11.45" customHeight="1">
      <c r="A6" s="72" t="s">
        <v>289</v>
      </c>
      <c r="B6" s="70" t="s">
        <v>290</v>
      </c>
      <c r="C6" s="71">
        <v>0.28000000000000003</v>
      </c>
      <c r="D6" s="71">
        <v>0.28000000000000003</v>
      </c>
    </row>
    <row r="7" spans="1:4" ht="11.45" customHeight="1">
      <c r="A7" s="262" t="s">
        <v>129</v>
      </c>
      <c r="B7" s="263" t="s">
        <v>129</v>
      </c>
      <c r="C7" s="263"/>
      <c r="D7" s="264"/>
    </row>
    <row r="8" spans="1:4" ht="11.45" customHeight="1">
      <c r="A8" s="72" t="s">
        <v>287</v>
      </c>
      <c r="B8" s="70" t="s">
        <v>288</v>
      </c>
      <c r="C8" s="113">
        <v>0.67</v>
      </c>
      <c r="D8" s="121">
        <v>0.67</v>
      </c>
    </row>
    <row r="9" spans="1:4" ht="11.45" customHeight="1">
      <c r="A9" s="72" t="s">
        <v>220</v>
      </c>
      <c r="B9" s="70" t="s">
        <v>219</v>
      </c>
      <c r="C9" s="113">
        <v>0.61</v>
      </c>
      <c r="D9" s="71">
        <v>0.61</v>
      </c>
    </row>
    <row r="10" spans="1:4" ht="11.45" customHeight="1">
      <c r="A10" s="259" t="s">
        <v>110</v>
      </c>
      <c r="B10" s="260"/>
      <c r="C10" s="260"/>
      <c r="D10" s="261"/>
    </row>
    <row r="11" spans="1:4" ht="11.45" customHeight="1">
      <c r="A11" s="72" t="s">
        <v>245</v>
      </c>
      <c r="B11" s="70" t="s">
        <v>246</v>
      </c>
      <c r="C11" s="111">
        <v>32.5</v>
      </c>
      <c r="D11" s="111">
        <v>32.5</v>
      </c>
    </row>
    <row r="12" spans="1:4" ht="11.45" customHeight="1">
      <c r="A12" s="72" t="s">
        <v>131</v>
      </c>
      <c r="B12" s="70" t="s">
        <v>130</v>
      </c>
      <c r="C12" s="111">
        <v>7.94</v>
      </c>
      <c r="D12" s="111">
        <v>7.94</v>
      </c>
    </row>
    <row r="13" spans="1:4" ht="11.45" customHeight="1">
      <c r="A13" s="262" t="s">
        <v>111</v>
      </c>
      <c r="B13" s="268"/>
      <c r="C13" s="268"/>
      <c r="D13" s="269"/>
    </row>
    <row r="14" spans="1:4" ht="11.45" customHeight="1">
      <c r="A14" s="72" t="s">
        <v>132</v>
      </c>
      <c r="B14" s="70" t="s">
        <v>133</v>
      </c>
      <c r="C14" s="113">
        <v>4.4000000000000004</v>
      </c>
      <c r="D14" s="76">
        <v>4.4000000000000004</v>
      </c>
    </row>
    <row r="15" spans="1:4" ht="11.45" customHeight="1">
      <c r="A15" s="262" t="s">
        <v>31</v>
      </c>
      <c r="B15" s="263"/>
      <c r="C15" s="263"/>
      <c r="D15" s="264"/>
    </row>
    <row r="16" spans="1:4" ht="11.45" customHeight="1">
      <c r="A16" s="72" t="s">
        <v>187</v>
      </c>
      <c r="B16" s="70" t="s">
        <v>186</v>
      </c>
      <c r="C16" s="111">
        <v>36</v>
      </c>
      <c r="D16" s="111">
        <v>36</v>
      </c>
    </row>
    <row r="17" spans="1:4" ht="11.45" customHeight="1">
      <c r="A17" s="259" t="s">
        <v>112</v>
      </c>
      <c r="B17" s="260"/>
      <c r="C17" s="260"/>
      <c r="D17" s="261"/>
    </row>
    <row r="18" spans="1:4" ht="11.45" customHeight="1">
      <c r="A18" s="72" t="s">
        <v>138</v>
      </c>
      <c r="B18" s="70" t="s">
        <v>139</v>
      </c>
      <c r="C18" s="113">
        <v>2.2999999999999998</v>
      </c>
      <c r="D18" s="113">
        <v>2.2999999999999998</v>
      </c>
    </row>
    <row r="19" spans="1:4" ht="11.45" customHeight="1">
      <c r="A19" s="72" t="s">
        <v>175</v>
      </c>
      <c r="B19" s="70" t="s">
        <v>174</v>
      </c>
      <c r="C19" s="113">
        <v>13</v>
      </c>
      <c r="D19" s="113">
        <v>13</v>
      </c>
    </row>
    <row r="20" spans="1:4" ht="11.45" customHeight="1">
      <c r="A20" s="72" t="s">
        <v>117</v>
      </c>
      <c r="B20" s="70" t="s">
        <v>107</v>
      </c>
      <c r="C20" s="113">
        <v>4.9000000000000004</v>
      </c>
      <c r="D20" s="113">
        <v>4.9000000000000004</v>
      </c>
    </row>
    <row r="21" spans="1:4" ht="11.45" customHeight="1">
      <c r="A21" s="72" t="s">
        <v>177</v>
      </c>
      <c r="B21" s="70" t="s">
        <v>176</v>
      </c>
      <c r="C21" s="113">
        <v>7.5</v>
      </c>
      <c r="D21" s="113">
        <v>7.5</v>
      </c>
    </row>
    <row r="22" spans="1:4" ht="12.95" customHeight="1">
      <c r="A22" s="265"/>
      <c r="B22" s="266"/>
      <c r="C22" s="266"/>
      <c r="D22" s="267"/>
    </row>
    <row r="23" spans="1:4" ht="21" customHeight="1">
      <c r="A23" s="69" t="s">
        <v>41</v>
      </c>
      <c r="B23" s="69" t="s">
        <v>20</v>
      </c>
      <c r="C23" s="69" t="s">
        <v>126</v>
      </c>
      <c r="D23" s="69" t="s">
        <v>19</v>
      </c>
    </row>
    <row r="24" spans="1:4" ht="12.6" customHeight="1">
      <c r="A24" s="259" t="s">
        <v>29</v>
      </c>
      <c r="B24" s="260"/>
      <c r="C24" s="260"/>
      <c r="D24" s="261"/>
    </row>
    <row r="25" spans="1:4" ht="12.6" customHeight="1">
      <c r="A25" s="129" t="s">
        <v>310</v>
      </c>
      <c r="B25" s="128" t="s">
        <v>311</v>
      </c>
      <c r="C25" s="111">
        <v>0.11</v>
      </c>
      <c r="D25" s="111">
        <v>0.11</v>
      </c>
    </row>
    <row r="26" spans="1:4" ht="12.6" customHeight="1">
      <c r="A26" s="129" t="s">
        <v>302</v>
      </c>
      <c r="B26" s="128" t="s">
        <v>303</v>
      </c>
      <c r="C26" s="111">
        <v>0.23</v>
      </c>
      <c r="D26" s="126">
        <v>0.23</v>
      </c>
    </row>
    <row r="27" spans="1:4" ht="12.6" customHeight="1">
      <c r="A27" s="72" t="s">
        <v>266</v>
      </c>
      <c r="B27" s="70" t="s">
        <v>267</v>
      </c>
      <c r="C27" s="76">
        <v>0.1</v>
      </c>
      <c r="D27" s="76">
        <v>0.09</v>
      </c>
    </row>
    <row r="28" spans="1:4" ht="12.6" customHeight="1">
      <c r="A28" s="72" t="s">
        <v>295</v>
      </c>
      <c r="B28" s="70" t="s">
        <v>294</v>
      </c>
      <c r="C28" s="76">
        <v>0.28000000000000003</v>
      </c>
      <c r="D28" s="76">
        <v>0.28000000000000003</v>
      </c>
    </row>
    <row r="29" spans="1:4" ht="12.6" customHeight="1">
      <c r="A29" s="72" t="s">
        <v>154</v>
      </c>
      <c r="B29" s="70" t="s">
        <v>155</v>
      </c>
      <c r="C29" s="76">
        <v>0.28999999999999998</v>
      </c>
      <c r="D29" s="76">
        <v>0.28999999999999998</v>
      </c>
    </row>
    <row r="30" spans="1:4" ht="12.6" customHeight="1">
      <c r="A30" s="72" t="s">
        <v>229</v>
      </c>
      <c r="B30" s="89" t="s">
        <v>228</v>
      </c>
      <c r="C30" s="88">
        <v>1</v>
      </c>
      <c r="D30" s="76">
        <v>1</v>
      </c>
    </row>
    <row r="31" spans="1:4" ht="12.6" customHeight="1">
      <c r="A31" s="72" t="s">
        <v>193</v>
      </c>
      <c r="B31" s="70" t="s">
        <v>192</v>
      </c>
      <c r="C31" s="88">
        <v>1</v>
      </c>
      <c r="D31" s="76">
        <v>1</v>
      </c>
    </row>
    <row r="32" spans="1:4" ht="12.6" customHeight="1">
      <c r="A32" s="72" t="s">
        <v>140</v>
      </c>
      <c r="B32" s="70" t="s">
        <v>141</v>
      </c>
      <c r="C32" s="88">
        <v>1</v>
      </c>
      <c r="D32" s="88">
        <v>1</v>
      </c>
    </row>
    <row r="33" spans="1:4" ht="12.6" customHeight="1">
      <c r="A33" s="72" t="s">
        <v>142</v>
      </c>
      <c r="B33" s="70" t="s">
        <v>143</v>
      </c>
      <c r="C33" s="88">
        <v>1</v>
      </c>
      <c r="D33" s="88">
        <v>1</v>
      </c>
    </row>
    <row r="34" spans="1:4" ht="12.6" customHeight="1">
      <c r="A34" s="72" t="s">
        <v>144</v>
      </c>
      <c r="B34" s="70" t="s">
        <v>145</v>
      </c>
      <c r="C34" s="88">
        <v>0.94</v>
      </c>
      <c r="D34" s="88">
        <v>0.94</v>
      </c>
    </row>
    <row r="35" spans="1:4" ht="12.6" customHeight="1">
      <c r="A35" s="72" t="s">
        <v>146</v>
      </c>
      <c r="B35" s="70" t="s">
        <v>147</v>
      </c>
      <c r="C35" s="88">
        <v>1</v>
      </c>
      <c r="D35" s="88">
        <v>1</v>
      </c>
    </row>
    <row r="36" spans="1:4" ht="12.6" customHeight="1">
      <c r="A36" s="72" t="s">
        <v>148</v>
      </c>
      <c r="B36" s="70" t="s">
        <v>149</v>
      </c>
      <c r="C36" s="88">
        <v>0.24</v>
      </c>
      <c r="D36" s="88">
        <v>0.24</v>
      </c>
    </row>
    <row r="37" spans="1:4" ht="12.6" customHeight="1">
      <c r="A37" s="72" t="s">
        <v>150</v>
      </c>
      <c r="B37" s="70" t="s">
        <v>151</v>
      </c>
      <c r="C37" s="88">
        <v>1</v>
      </c>
      <c r="D37" s="88">
        <v>1</v>
      </c>
    </row>
    <row r="38" spans="1:4" ht="12.6" customHeight="1">
      <c r="A38" s="72" t="s">
        <v>152</v>
      </c>
      <c r="B38" s="70" t="s">
        <v>153</v>
      </c>
      <c r="C38" s="88">
        <v>0.75</v>
      </c>
      <c r="D38" s="88">
        <v>0.75</v>
      </c>
    </row>
    <row r="39" spans="1:4" ht="12.6" customHeight="1">
      <c r="A39" s="72" t="s">
        <v>209</v>
      </c>
      <c r="B39" s="70" t="s">
        <v>210</v>
      </c>
      <c r="C39" s="88">
        <v>1</v>
      </c>
      <c r="D39" s="88">
        <v>1</v>
      </c>
    </row>
    <row r="40" spans="1:4" ht="12.6" customHeight="1">
      <c r="A40" s="72" t="s">
        <v>243</v>
      </c>
      <c r="B40" s="89" t="s">
        <v>244</v>
      </c>
      <c r="C40" s="88">
        <v>1</v>
      </c>
      <c r="D40" s="88">
        <v>1</v>
      </c>
    </row>
    <row r="41" spans="1:4" ht="12.6" customHeight="1">
      <c r="A41" s="72" t="s">
        <v>184</v>
      </c>
      <c r="B41" s="70" t="s">
        <v>185</v>
      </c>
      <c r="C41" s="88">
        <v>0.17</v>
      </c>
      <c r="D41" s="88">
        <v>0.71</v>
      </c>
    </row>
    <row r="42" spans="1:4" ht="12.6" customHeight="1">
      <c r="A42" s="259" t="s">
        <v>111</v>
      </c>
      <c r="B42" s="260"/>
      <c r="C42" s="260"/>
      <c r="D42" s="261"/>
    </row>
    <row r="43" spans="1:4" ht="12.6" customHeight="1">
      <c r="A43" s="72" t="s">
        <v>156</v>
      </c>
      <c r="B43" s="70" t="s">
        <v>157</v>
      </c>
      <c r="C43" s="76">
        <v>2.93</v>
      </c>
      <c r="D43" s="76">
        <v>2.93</v>
      </c>
    </row>
    <row r="44" spans="1:4" ht="12.6" customHeight="1">
      <c r="A44" s="72" t="s">
        <v>118</v>
      </c>
      <c r="B44" s="70" t="s">
        <v>37</v>
      </c>
      <c r="C44" s="76">
        <v>1.32</v>
      </c>
      <c r="D44" s="76">
        <v>3.19</v>
      </c>
    </row>
    <row r="45" spans="1:4" ht="12.6" customHeight="1">
      <c r="A45" s="86" t="s">
        <v>260</v>
      </c>
      <c r="B45" s="87" t="s">
        <v>261</v>
      </c>
      <c r="C45" s="88">
        <v>100</v>
      </c>
      <c r="D45" s="76">
        <v>100</v>
      </c>
    </row>
    <row r="46" spans="1:4" ht="12.6" customHeight="1">
      <c r="A46" s="259" t="s">
        <v>110</v>
      </c>
      <c r="B46" s="260"/>
      <c r="C46" s="260"/>
      <c r="D46" s="261"/>
    </row>
    <row r="47" spans="1:4" ht="12.6" customHeight="1">
      <c r="A47" s="72" t="s">
        <v>33</v>
      </c>
      <c r="B47" s="89" t="s">
        <v>34</v>
      </c>
      <c r="C47" s="111">
        <v>1.87</v>
      </c>
      <c r="D47" s="111">
        <v>1.87</v>
      </c>
    </row>
    <row r="48" spans="1:4" ht="13.5" customHeight="1">
      <c r="A48" s="72" t="s">
        <v>233</v>
      </c>
      <c r="B48" s="70" t="s">
        <v>234</v>
      </c>
      <c r="C48" s="76">
        <v>1</v>
      </c>
      <c r="D48" s="76">
        <v>1</v>
      </c>
    </row>
    <row r="49" spans="1:4" ht="12.6" customHeight="1">
      <c r="A49" s="262" t="s">
        <v>31</v>
      </c>
      <c r="B49" s="263"/>
      <c r="C49" s="263"/>
      <c r="D49" s="264"/>
    </row>
    <row r="50" spans="1:4" ht="12.6" customHeight="1">
      <c r="A50" s="72" t="s">
        <v>247</v>
      </c>
      <c r="B50" s="89" t="s">
        <v>248</v>
      </c>
      <c r="C50" s="111">
        <v>33</v>
      </c>
      <c r="D50" s="111">
        <v>33</v>
      </c>
    </row>
    <row r="51" spans="1:4" ht="12.6" customHeight="1">
      <c r="A51" s="262" t="s">
        <v>112</v>
      </c>
      <c r="B51" s="263"/>
      <c r="C51" s="263"/>
      <c r="D51" s="264"/>
    </row>
    <row r="52" spans="1:4" ht="12.6" customHeight="1">
      <c r="A52" s="72" t="s">
        <v>158</v>
      </c>
      <c r="B52" s="89" t="s">
        <v>159</v>
      </c>
      <c r="C52" s="111" t="s">
        <v>160</v>
      </c>
      <c r="D52" s="111" t="s">
        <v>160</v>
      </c>
    </row>
    <row r="53" spans="1:4" ht="12.6" customHeight="1">
      <c r="A53" s="265"/>
      <c r="B53" s="266"/>
      <c r="C53" s="266"/>
      <c r="D53" s="267"/>
    </row>
    <row r="54" spans="1:4" ht="12.6" customHeight="1">
      <c r="A54" s="69" t="s">
        <v>41</v>
      </c>
      <c r="B54" s="69" t="s">
        <v>20</v>
      </c>
      <c r="C54" s="69" t="s">
        <v>126</v>
      </c>
      <c r="D54" s="69" t="s">
        <v>19</v>
      </c>
    </row>
    <row r="55" spans="1:4" ht="12.6" customHeight="1">
      <c r="A55" s="259" t="s">
        <v>29</v>
      </c>
      <c r="B55" s="260"/>
      <c r="C55" s="260"/>
      <c r="D55" s="261"/>
    </row>
    <row r="56" spans="1:4" ht="12.6" customHeight="1">
      <c r="A56" s="72" t="s">
        <v>272</v>
      </c>
      <c r="B56" s="70" t="s">
        <v>273</v>
      </c>
      <c r="C56" s="76">
        <v>0.08</v>
      </c>
      <c r="D56" s="130">
        <v>0.08</v>
      </c>
    </row>
    <row r="57" spans="1:4" ht="12.6" customHeight="1">
      <c r="A57" s="72" t="s">
        <v>274</v>
      </c>
      <c r="B57" s="70" t="s">
        <v>275</v>
      </c>
      <c r="C57" s="76">
        <v>1</v>
      </c>
      <c r="D57" s="76">
        <v>1</v>
      </c>
    </row>
    <row r="58" spans="1:4" ht="12.6" customHeight="1">
      <c r="A58" s="259" t="s">
        <v>111</v>
      </c>
      <c r="B58" s="260"/>
      <c r="C58" s="260"/>
      <c r="D58" s="261"/>
    </row>
    <row r="59" spans="1:4" ht="12.6" customHeight="1">
      <c r="A59" s="72" t="s">
        <v>276</v>
      </c>
      <c r="B59" s="70" t="s">
        <v>277</v>
      </c>
      <c r="C59" s="76">
        <v>2.27</v>
      </c>
      <c r="D59" s="130">
        <v>2.27</v>
      </c>
    </row>
    <row r="60" spans="1:4" ht="12.6" customHeight="1">
      <c r="A60" s="72" t="s">
        <v>114</v>
      </c>
      <c r="B60" s="70" t="s">
        <v>93</v>
      </c>
      <c r="C60" s="76">
        <v>1.9</v>
      </c>
      <c r="D60" s="130">
        <v>1.9</v>
      </c>
    </row>
  </sheetData>
  <mergeCells count="16">
    <mergeCell ref="A1:D1"/>
    <mergeCell ref="A3:D3"/>
    <mergeCell ref="A15:D15"/>
    <mergeCell ref="A13:D13"/>
    <mergeCell ref="A7:D7"/>
    <mergeCell ref="A10:D10"/>
    <mergeCell ref="A42:D42"/>
    <mergeCell ref="A24:D24"/>
    <mergeCell ref="A17:D17"/>
    <mergeCell ref="A22:D22"/>
    <mergeCell ref="A46:D46"/>
    <mergeCell ref="A55:D55"/>
    <mergeCell ref="A51:D51"/>
    <mergeCell ref="A58:D58"/>
    <mergeCell ref="A53:D53"/>
    <mergeCell ref="A49:D49"/>
  </mergeCells>
  <pageMargins left="0.23622047244094499" right="0.23622047244094499" top="0.74803040244969399" bottom="1.5" header="0.31496062992126" footer="0.31496062992126"/>
  <pageSetup paperSize="9" scale="10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21"/>
  <sheetViews>
    <sheetView workbookViewId="0">
      <selection activeCell="L12" sqref="L12"/>
    </sheetView>
  </sheetViews>
  <sheetFormatPr defaultColWidth="9.140625" defaultRowHeight="16.5" customHeight="1"/>
  <cols>
    <col min="1" max="1" width="1.7109375" style="19" customWidth="1"/>
    <col min="2" max="2" width="27.42578125" style="13" customWidth="1"/>
    <col min="3" max="3" width="8.42578125" style="13" customWidth="1"/>
    <col min="4" max="4" width="11.85546875" style="13" customWidth="1"/>
    <col min="5" max="5" width="10.28515625" style="13" customWidth="1"/>
    <col min="6" max="6" width="9.85546875" style="13" customWidth="1"/>
    <col min="7" max="7" width="7.28515625" style="14" customWidth="1"/>
    <col min="8" max="8" width="17.42578125" style="15" customWidth="1"/>
    <col min="9" max="9" width="23.5703125" style="15" customWidth="1"/>
    <col min="10" max="16384" width="9.140625" style="6"/>
  </cols>
  <sheetData>
    <row r="1" spans="2:9" ht="22.5">
      <c r="B1" s="282" t="s">
        <v>0</v>
      </c>
      <c r="C1" s="283"/>
      <c r="D1" s="284"/>
      <c r="E1" s="11"/>
      <c r="F1" s="19"/>
      <c r="G1" s="19"/>
      <c r="H1" s="19"/>
      <c r="I1" s="19"/>
    </row>
    <row r="2" spans="2:9" ht="16.5" customHeight="1">
      <c r="B2" s="285"/>
      <c r="C2" s="286"/>
      <c r="D2" s="287"/>
      <c r="E2" s="11"/>
      <c r="F2" s="19"/>
      <c r="G2" s="19"/>
      <c r="H2" s="19"/>
      <c r="I2" s="19"/>
    </row>
    <row r="3" spans="2:9" ht="22.5">
      <c r="B3" s="125" t="s">
        <v>306</v>
      </c>
      <c r="C3" s="12"/>
      <c r="D3" s="12"/>
      <c r="E3" s="12"/>
      <c r="F3" s="19"/>
      <c r="G3" s="19"/>
      <c r="H3" s="19"/>
      <c r="I3" s="19"/>
    </row>
    <row r="4" spans="2:9" ht="18" customHeight="1">
      <c r="B4" s="19"/>
      <c r="C4" s="19"/>
      <c r="D4" s="19"/>
      <c r="E4" s="19"/>
      <c r="F4" s="19"/>
      <c r="G4" s="19"/>
      <c r="H4" s="19"/>
      <c r="I4" s="19"/>
    </row>
    <row r="5" spans="2:9" ht="18" customHeight="1">
      <c r="B5" s="291" t="s">
        <v>205</v>
      </c>
      <c r="C5" s="292"/>
      <c r="D5" s="292"/>
      <c r="E5" s="292"/>
      <c r="F5" s="292"/>
      <c r="G5" s="292"/>
      <c r="H5" s="292"/>
      <c r="I5" s="292"/>
    </row>
    <row r="6" spans="2:9" ht="18" customHeight="1">
      <c r="B6" s="288" t="s">
        <v>15</v>
      </c>
      <c r="C6" s="289"/>
      <c r="D6" s="290"/>
      <c r="E6" s="288" t="s">
        <v>20</v>
      </c>
      <c r="F6" s="290"/>
      <c r="G6" s="288" t="s">
        <v>46</v>
      </c>
      <c r="H6" s="289"/>
      <c r="I6" s="290"/>
    </row>
    <row r="7" spans="2:9" ht="18" customHeight="1">
      <c r="B7" s="279" t="s">
        <v>29</v>
      </c>
      <c r="C7" s="280"/>
      <c r="D7" s="280"/>
      <c r="E7" s="280"/>
      <c r="F7" s="280"/>
      <c r="G7" s="280"/>
      <c r="H7" s="280"/>
      <c r="I7" s="281"/>
    </row>
    <row r="8" spans="2:9" ht="18" customHeight="1">
      <c r="B8" s="270" t="s">
        <v>44</v>
      </c>
      <c r="C8" s="271"/>
      <c r="D8" s="272"/>
      <c r="E8" s="273" t="s">
        <v>45</v>
      </c>
      <c r="F8" s="274"/>
      <c r="G8" s="273">
        <v>0.1</v>
      </c>
      <c r="H8" s="275"/>
      <c r="I8" s="274"/>
    </row>
    <row r="9" spans="2:9" ht="18" customHeight="1">
      <c r="B9" s="270" t="s">
        <v>283</v>
      </c>
      <c r="C9" s="271"/>
      <c r="D9" s="272"/>
      <c r="E9" s="273" t="s">
        <v>284</v>
      </c>
      <c r="F9" s="274"/>
      <c r="G9" s="273" t="s">
        <v>92</v>
      </c>
      <c r="H9" s="275"/>
      <c r="I9" s="274"/>
    </row>
    <row r="10" spans="2:9" ht="18" customHeight="1">
      <c r="B10" s="270" t="s">
        <v>90</v>
      </c>
      <c r="C10" s="271"/>
      <c r="D10" s="272"/>
      <c r="E10" s="273" t="s">
        <v>91</v>
      </c>
      <c r="F10" s="274"/>
      <c r="G10" s="273" t="s">
        <v>92</v>
      </c>
      <c r="H10" s="275"/>
      <c r="I10" s="274"/>
    </row>
    <row r="11" spans="2:9" ht="18" customHeight="1">
      <c r="B11" s="276" t="s">
        <v>94</v>
      </c>
      <c r="C11" s="277"/>
      <c r="D11" s="277"/>
      <c r="E11" s="277"/>
      <c r="F11" s="277"/>
      <c r="G11" s="277"/>
      <c r="H11" s="277"/>
      <c r="I11" s="278"/>
    </row>
    <row r="12" spans="2:9" ht="18" customHeight="1">
      <c r="B12" s="270" t="s">
        <v>182</v>
      </c>
      <c r="C12" s="271"/>
      <c r="D12" s="272"/>
      <c r="E12" s="273" t="s">
        <v>183</v>
      </c>
      <c r="F12" s="274"/>
      <c r="G12" s="273">
        <v>11</v>
      </c>
      <c r="H12" s="275"/>
      <c r="I12" s="274"/>
    </row>
    <row r="13" spans="2:9" ht="18" customHeight="1">
      <c r="B13" s="270" t="s">
        <v>178</v>
      </c>
      <c r="C13" s="271"/>
      <c r="D13" s="272"/>
      <c r="E13" s="273" t="s">
        <v>179</v>
      </c>
      <c r="F13" s="274"/>
      <c r="G13" s="273">
        <v>5</v>
      </c>
      <c r="H13" s="275"/>
      <c r="I13" s="274"/>
    </row>
    <row r="14" spans="2:9" ht="18" customHeight="1">
      <c r="B14" s="270" t="s">
        <v>196</v>
      </c>
      <c r="C14" s="271"/>
      <c r="D14" s="272"/>
      <c r="E14" s="273" t="s">
        <v>197</v>
      </c>
      <c r="F14" s="274"/>
      <c r="G14" s="273">
        <v>1</v>
      </c>
      <c r="H14" s="275"/>
      <c r="I14" s="274"/>
    </row>
    <row r="15" spans="2:9" ht="18" customHeight="1">
      <c r="B15" s="270" t="s">
        <v>235</v>
      </c>
      <c r="C15" s="271"/>
      <c r="D15" s="272"/>
      <c r="E15" s="273" t="s">
        <v>236</v>
      </c>
      <c r="F15" s="274"/>
      <c r="G15" s="273" t="s">
        <v>92</v>
      </c>
      <c r="H15" s="275"/>
      <c r="I15" s="274"/>
    </row>
    <row r="16" spans="2:9" ht="18" customHeight="1">
      <c r="B16" s="270" t="s">
        <v>171</v>
      </c>
      <c r="C16" s="271"/>
      <c r="D16" s="272"/>
      <c r="E16" s="273" t="s">
        <v>170</v>
      </c>
      <c r="F16" s="274"/>
      <c r="G16" s="273" t="s">
        <v>92</v>
      </c>
      <c r="H16" s="275"/>
      <c r="I16" s="274"/>
    </row>
    <row r="17" spans="2:9" ht="18" customHeight="1">
      <c r="B17" s="279" t="s">
        <v>129</v>
      </c>
      <c r="C17" s="280"/>
      <c r="D17" s="280"/>
      <c r="E17" s="280"/>
      <c r="F17" s="280"/>
      <c r="G17" s="280"/>
      <c r="H17" s="280"/>
      <c r="I17" s="281"/>
    </row>
    <row r="18" spans="2:9" ht="18" customHeight="1">
      <c r="B18" s="270" t="s">
        <v>249</v>
      </c>
      <c r="C18" s="271"/>
      <c r="D18" s="272"/>
      <c r="E18" s="273" t="s">
        <v>250</v>
      </c>
      <c r="F18" s="274"/>
      <c r="G18" s="273">
        <v>1</v>
      </c>
      <c r="H18" s="275"/>
      <c r="I18" s="274"/>
    </row>
    <row r="19" spans="2:9" ht="18" customHeight="1">
      <c r="B19" s="270" t="s">
        <v>189</v>
      </c>
      <c r="C19" s="271"/>
      <c r="D19" s="272"/>
      <c r="E19" s="273" t="s">
        <v>188</v>
      </c>
      <c r="F19" s="274"/>
      <c r="G19" s="273" t="s">
        <v>92</v>
      </c>
      <c r="H19" s="275"/>
      <c r="I19" s="274"/>
    </row>
    <row r="20" spans="2:9" ht="25.5" customHeight="1"/>
    <row r="21" spans="2:9" ht="22.5"/>
  </sheetData>
  <mergeCells count="38">
    <mergeCell ref="B7:I7"/>
    <mergeCell ref="B1:D2"/>
    <mergeCell ref="B6:D6"/>
    <mergeCell ref="E6:F6"/>
    <mergeCell ref="G6:I6"/>
    <mergeCell ref="B5:I5"/>
    <mergeCell ref="B15:D15"/>
    <mergeCell ref="E15:F15"/>
    <mergeCell ref="G15:I15"/>
    <mergeCell ref="B17:I17"/>
    <mergeCell ref="B19:D19"/>
    <mergeCell ref="E19:F19"/>
    <mergeCell ref="G19:I19"/>
    <mergeCell ref="B16:D16"/>
    <mergeCell ref="E16:F16"/>
    <mergeCell ref="G16:I16"/>
    <mergeCell ref="B18:D18"/>
    <mergeCell ref="E18:F18"/>
    <mergeCell ref="G18:I18"/>
    <mergeCell ref="G13:I13"/>
    <mergeCell ref="B13:D13"/>
    <mergeCell ref="E13:F13"/>
    <mergeCell ref="B14:D14"/>
    <mergeCell ref="E14:F14"/>
    <mergeCell ref="G14:I14"/>
    <mergeCell ref="B8:D8"/>
    <mergeCell ref="E8:F8"/>
    <mergeCell ref="G8:I8"/>
    <mergeCell ref="B12:D12"/>
    <mergeCell ref="E12:F12"/>
    <mergeCell ref="G12:I12"/>
    <mergeCell ref="B9:D9"/>
    <mergeCell ref="E9:F9"/>
    <mergeCell ref="G9:I9"/>
    <mergeCell ref="B11:I11"/>
    <mergeCell ref="B10:D10"/>
    <mergeCell ref="E10:F10"/>
    <mergeCell ref="G10:I10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30"/>
  <sheetViews>
    <sheetView workbookViewId="0">
      <selection activeCell="O11" sqref="O11"/>
    </sheetView>
  </sheetViews>
  <sheetFormatPr defaultRowHeight="15.75"/>
  <cols>
    <col min="1" max="1" width="3" style="116" customWidth="1"/>
    <col min="2" max="2" width="35.140625" style="116" customWidth="1"/>
    <col min="3" max="3" width="8.7109375" style="117" customWidth="1"/>
    <col min="4" max="4" width="22.140625" style="118" customWidth="1"/>
    <col min="5" max="5" width="19.28515625" style="119" customWidth="1"/>
    <col min="6" max="6" width="17.7109375" style="119" customWidth="1"/>
    <col min="7" max="7" width="10.85546875" style="116" bestFit="1" customWidth="1"/>
    <col min="8" max="8" width="9.85546875" style="116" bestFit="1" customWidth="1"/>
    <col min="9" max="9" width="11.85546875" style="116" bestFit="1" customWidth="1"/>
    <col min="10" max="256" width="9.140625" style="116"/>
    <col min="257" max="257" width="3" style="116" customWidth="1"/>
    <col min="258" max="258" width="35.140625" style="116" customWidth="1"/>
    <col min="259" max="259" width="8.7109375" style="116" customWidth="1"/>
    <col min="260" max="260" width="22.140625" style="116" customWidth="1"/>
    <col min="261" max="261" width="19.28515625" style="116" customWidth="1"/>
    <col min="262" max="262" width="17.7109375" style="116" customWidth="1"/>
    <col min="263" max="263" width="10.85546875" style="116" bestFit="1" customWidth="1"/>
    <col min="264" max="264" width="9.85546875" style="116" bestFit="1" customWidth="1"/>
    <col min="265" max="265" width="11.85546875" style="116" bestFit="1" customWidth="1"/>
    <col min="266" max="512" width="9.140625" style="116"/>
    <col min="513" max="513" width="3" style="116" customWidth="1"/>
    <col min="514" max="514" width="35.140625" style="116" customWidth="1"/>
    <col min="515" max="515" width="8.7109375" style="116" customWidth="1"/>
    <col min="516" max="516" width="22.140625" style="116" customWidth="1"/>
    <col min="517" max="517" width="19.28515625" style="116" customWidth="1"/>
    <col min="518" max="518" width="17.7109375" style="116" customWidth="1"/>
    <col min="519" max="519" width="10.85546875" style="116" bestFit="1" customWidth="1"/>
    <col min="520" max="520" width="9.85546875" style="116" bestFit="1" customWidth="1"/>
    <col min="521" max="521" width="11.85546875" style="116" bestFit="1" customWidth="1"/>
    <col min="522" max="768" width="9.140625" style="116"/>
    <col min="769" max="769" width="3" style="116" customWidth="1"/>
    <col min="770" max="770" width="35.140625" style="116" customWidth="1"/>
    <col min="771" max="771" width="8.7109375" style="116" customWidth="1"/>
    <col min="772" max="772" width="22.140625" style="116" customWidth="1"/>
    <col min="773" max="773" width="19.28515625" style="116" customWidth="1"/>
    <col min="774" max="774" width="17.7109375" style="116" customWidth="1"/>
    <col min="775" max="775" width="10.85546875" style="116" bestFit="1" customWidth="1"/>
    <col min="776" max="776" width="9.85546875" style="116" bestFit="1" customWidth="1"/>
    <col min="777" max="777" width="11.85546875" style="116" bestFit="1" customWidth="1"/>
    <col min="778" max="1024" width="9.140625" style="116"/>
    <col min="1025" max="1025" width="3" style="116" customWidth="1"/>
    <col min="1026" max="1026" width="35.140625" style="116" customWidth="1"/>
    <col min="1027" max="1027" width="8.7109375" style="116" customWidth="1"/>
    <col min="1028" max="1028" width="22.140625" style="116" customWidth="1"/>
    <col min="1029" max="1029" width="19.28515625" style="116" customWidth="1"/>
    <col min="1030" max="1030" width="17.7109375" style="116" customWidth="1"/>
    <col min="1031" max="1031" width="10.85546875" style="116" bestFit="1" customWidth="1"/>
    <col min="1032" max="1032" width="9.85546875" style="116" bestFit="1" customWidth="1"/>
    <col min="1033" max="1033" width="11.85546875" style="116" bestFit="1" customWidth="1"/>
    <col min="1034" max="1280" width="9.140625" style="116"/>
    <col min="1281" max="1281" width="3" style="116" customWidth="1"/>
    <col min="1282" max="1282" width="35.140625" style="116" customWidth="1"/>
    <col min="1283" max="1283" width="8.7109375" style="116" customWidth="1"/>
    <col min="1284" max="1284" width="22.140625" style="116" customWidth="1"/>
    <col min="1285" max="1285" width="19.28515625" style="116" customWidth="1"/>
    <col min="1286" max="1286" width="17.7109375" style="116" customWidth="1"/>
    <col min="1287" max="1287" width="10.85546875" style="116" bestFit="1" customWidth="1"/>
    <col min="1288" max="1288" width="9.85546875" style="116" bestFit="1" customWidth="1"/>
    <col min="1289" max="1289" width="11.85546875" style="116" bestFit="1" customWidth="1"/>
    <col min="1290" max="1536" width="9.140625" style="116"/>
    <col min="1537" max="1537" width="3" style="116" customWidth="1"/>
    <col min="1538" max="1538" width="35.140625" style="116" customWidth="1"/>
    <col min="1539" max="1539" width="8.7109375" style="116" customWidth="1"/>
    <col min="1540" max="1540" width="22.140625" style="116" customWidth="1"/>
    <col min="1541" max="1541" width="19.28515625" style="116" customWidth="1"/>
    <col min="1542" max="1542" width="17.7109375" style="116" customWidth="1"/>
    <col min="1543" max="1543" width="10.85546875" style="116" bestFit="1" customWidth="1"/>
    <col min="1544" max="1544" width="9.85546875" style="116" bestFit="1" customWidth="1"/>
    <col min="1545" max="1545" width="11.85546875" style="116" bestFit="1" customWidth="1"/>
    <col min="1546" max="1792" width="9.140625" style="116"/>
    <col min="1793" max="1793" width="3" style="116" customWidth="1"/>
    <col min="1794" max="1794" width="35.140625" style="116" customWidth="1"/>
    <col min="1795" max="1795" width="8.7109375" style="116" customWidth="1"/>
    <col min="1796" max="1796" width="22.140625" style="116" customWidth="1"/>
    <col min="1797" max="1797" width="19.28515625" style="116" customWidth="1"/>
    <col min="1798" max="1798" width="17.7109375" style="116" customWidth="1"/>
    <col min="1799" max="1799" width="10.85546875" style="116" bestFit="1" customWidth="1"/>
    <col min="1800" max="1800" width="9.85546875" style="116" bestFit="1" customWidth="1"/>
    <col min="1801" max="1801" width="11.85546875" style="116" bestFit="1" customWidth="1"/>
    <col min="1802" max="2048" width="9.140625" style="116"/>
    <col min="2049" max="2049" width="3" style="116" customWidth="1"/>
    <col min="2050" max="2050" width="35.140625" style="116" customWidth="1"/>
    <col min="2051" max="2051" width="8.7109375" style="116" customWidth="1"/>
    <col min="2052" max="2052" width="22.140625" style="116" customWidth="1"/>
    <col min="2053" max="2053" width="19.28515625" style="116" customWidth="1"/>
    <col min="2054" max="2054" width="17.7109375" style="116" customWidth="1"/>
    <col min="2055" max="2055" width="10.85546875" style="116" bestFit="1" customWidth="1"/>
    <col min="2056" max="2056" width="9.85546875" style="116" bestFit="1" customWidth="1"/>
    <col min="2057" max="2057" width="11.85546875" style="116" bestFit="1" customWidth="1"/>
    <col min="2058" max="2304" width="9.140625" style="116"/>
    <col min="2305" max="2305" width="3" style="116" customWidth="1"/>
    <col min="2306" max="2306" width="35.140625" style="116" customWidth="1"/>
    <col min="2307" max="2307" width="8.7109375" style="116" customWidth="1"/>
    <col min="2308" max="2308" width="22.140625" style="116" customWidth="1"/>
    <col min="2309" max="2309" width="19.28515625" style="116" customWidth="1"/>
    <col min="2310" max="2310" width="17.7109375" style="116" customWidth="1"/>
    <col min="2311" max="2311" width="10.85546875" style="116" bestFit="1" customWidth="1"/>
    <col min="2312" max="2312" width="9.85546875" style="116" bestFit="1" customWidth="1"/>
    <col min="2313" max="2313" width="11.85546875" style="116" bestFit="1" customWidth="1"/>
    <col min="2314" max="2560" width="9.140625" style="116"/>
    <col min="2561" max="2561" width="3" style="116" customWidth="1"/>
    <col min="2562" max="2562" width="35.140625" style="116" customWidth="1"/>
    <col min="2563" max="2563" width="8.7109375" style="116" customWidth="1"/>
    <col min="2564" max="2564" width="22.140625" style="116" customWidth="1"/>
    <col min="2565" max="2565" width="19.28515625" style="116" customWidth="1"/>
    <col min="2566" max="2566" width="17.7109375" style="116" customWidth="1"/>
    <col min="2567" max="2567" width="10.85546875" style="116" bestFit="1" customWidth="1"/>
    <col min="2568" max="2568" width="9.85546875" style="116" bestFit="1" customWidth="1"/>
    <col min="2569" max="2569" width="11.85546875" style="116" bestFit="1" customWidth="1"/>
    <col min="2570" max="2816" width="9.140625" style="116"/>
    <col min="2817" max="2817" width="3" style="116" customWidth="1"/>
    <col min="2818" max="2818" width="35.140625" style="116" customWidth="1"/>
    <col min="2819" max="2819" width="8.7109375" style="116" customWidth="1"/>
    <col min="2820" max="2820" width="22.140625" style="116" customWidth="1"/>
    <col min="2821" max="2821" width="19.28515625" style="116" customWidth="1"/>
    <col min="2822" max="2822" width="17.7109375" style="116" customWidth="1"/>
    <col min="2823" max="2823" width="10.85546875" style="116" bestFit="1" customWidth="1"/>
    <col min="2824" max="2824" width="9.85546875" style="116" bestFit="1" customWidth="1"/>
    <col min="2825" max="2825" width="11.85546875" style="116" bestFit="1" customWidth="1"/>
    <col min="2826" max="3072" width="9.140625" style="116"/>
    <col min="3073" max="3073" width="3" style="116" customWidth="1"/>
    <col min="3074" max="3074" width="35.140625" style="116" customWidth="1"/>
    <col min="3075" max="3075" width="8.7109375" style="116" customWidth="1"/>
    <col min="3076" max="3076" width="22.140625" style="116" customWidth="1"/>
    <col min="3077" max="3077" width="19.28515625" style="116" customWidth="1"/>
    <col min="3078" max="3078" width="17.7109375" style="116" customWidth="1"/>
    <col min="3079" max="3079" width="10.85546875" style="116" bestFit="1" customWidth="1"/>
    <col min="3080" max="3080" width="9.85546875" style="116" bestFit="1" customWidth="1"/>
    <col min="3081" max="3081" width="11.85546875" style="116" bestFit="1" customWidth="1"/>
    <col min="3082" max="3328" width="9.140625" style="116"/>
    <col min="3329" max="3329" width="3" style="116" customWidth="1"/>
    <col min="3330" max="3330" width="35.140625" style="116" customWidth="1"/>
    <col min="3331" max="3331" width="8.7109375" style="116" customWidth="1"/>
    <col min="3332" max="3332" width="22.140625" style="116" customWidth="1"/>
    <col min="3333" max="3333" width="19.28515625" style="116" customWidth="1"/>
    <col min="3334" max="3334" width="17.7109375" style="116" customWidth="1"/>
    <col min="3335" max="3335" width="10.85546875" style="116" bestFit="1" customWidth="1"/>
    <col min="3336" max="3336" width="9.85546875" style="116" bestFit="1" customWidth="1"/>
    <col min="3337" max="3337" width="11.85546875" style="116" bestFit="1" customWidth="1"/>
    <col min="3338" max="3584" width="9.140625" style="116"/>
    <col min="3585" max="3585" width="3" style="116" customWidth="1"/>
    <col min="3586" max="3586" width="35.140625" style="116" customWidth="1"/>
    <col min="3587" max="3587" width="8.7109375" style="116" customWidth="1"/>
    <col min="3588" max="3588" width="22.140625" style="116" customWidth="1"/>
    <col min="3589" max="3589" width="19.28515625" style="116" customWidth="1"/>
    <col min="3590" max="3590" width="17.7109375" style="116" customWidth="1"/>
    <col min="3591" max="3591" width="10.85546875" style="116" bestFit="1" customWidth="1"/>
    <col min="3592" max="3592" width="9.85546875" style="116" bestFit="1" customWidth="1"/>
    <col min="3593" max="3593" width="11.85546875" style="116" bestFit="1" customWidth="1"/>
    <col min="3594" max="3840" width="9.140625" style="116"/>
    <col min="3841" max="3841" width="3" style="116" customWidth="1"/>
    <col min="3842" max="3842" width="35.140625" style="116" customWidth="1"/>
    <col min="3843" max="3843" width="8.7109375" style="116" customWidth="1"/>
    <col min="3844" max="3844" width="22.140625" style="116" customWidth="1"/>
    <col min="3845" max="3845" width="19.28515625" style="116" customWidth="1"/>
    <col min="3846" max="3846" width="17.7109375" style="116" customWidth="1"/>
    <col min="3847" max="3847" width="10.85546875" style="116" bestFit="1" customWidth="1"/>
    <col min="3848" max="3848" width="9.85546875" style="116" bestFit="1" customWidth="1"/>
    <col min="3849" max="3849" width="11.85546875" style="116" bestFit="1" customWidth="1"/>
    <col min="3850" max="4096" width="9.140625" style="116"/>
    <col min="4097" max="4097" width="3" style="116" customWidth="1"/>
    <col min="4098" max="4098" width="35.140625" style="116" customWidth="1"/>
    <col min="4099" max="4099" width="8.7109375" style="116" customWidth="1"/>
    <col min="4100" max="4100" width="22.140625" style="116" customWidth="1"/>
    <col min="4101" max="4101" width="19.28515625" style="116" customWidth="1"/>
    <col min="4102" max="4102" width="17.7109375" style="116" customWidth="1"/>
    <col min="4103" max="4103" width="10.85546875" style="116" bestFit="1" customWidth="1"/>
    <col min="4104" max="4104" width="9.85546875" style="116" bestFit="1" customWidth="1"/>
    <col min="4105" max="4105" width="11.85546875" style="116" bestFit="1" customWidth="1"/>
    <col min="4106" max="4352" width="9.140625" style="116"/>
    <col min="4353" max="4353" width="3" style="116" customWidth="1"/>
    <col min="4354" max="4354" width="35.140625" style="116" customWidth="1"/>
    <col min="4355" max="4355" width="8.7109375" style="116" customWidth="1"/>
    <col min="4356" max="4356" width="22.140625" style="116" customWidth="1"/>
    <col min="4357" max="4357" width="19.28515625" style="116" customWidth="1"/>
    <col min="4358" max="4358" width="17.7109375" style="116" customWidth="1"/>
    <col min="4359" max="4359" width="10.85546875" style="116" bestFit="1" customWidth="1"/>
    <col min="4360" max="4360" width="9.85546875" style="116" bestFit="1" customWidth="1"/>
    <col min="4361" max="4361" width="11.85546875" style="116" bestFit="1" customWidth="1"/>
    <col min="4362" max="4608" width="9.140625" style="116"/>
    <col min="4609" max="4609" width="3" style="116" customWidth="1"/>
    <col min="4610" max="4610" width="35.140625" style="116" customWidth="1"/>
    <col min="4611" max="4611" width="8.7109375" style="116" customWidth="1"/>
    <col min="4612" max="4612" width="22.140625" style="116" customWidth="1"/>
    <col min="4613" max="4613" width="19.28515625" style="116" customWidth="1"/>
    <col min="4614" max="4614" width="17.7109375" style="116" customWidth="1"/>
    <col min="4615" max="4615" width="10.85546875" style="116" bestFit="1" customWidth="1"/>
    <col min="4616" max="4616" width="9.85546875" style="116" bestFit="1" customWidth="1"/>
    <col min="4617" max="4617" width="11.85546875" style="116" bestFit="1" customWidth="1"/>
    <col min="4618" max="4864" width="9.140625" style="116"/>
    <col min="4865" max="4865" width="3" style="116" customWidth="1"/>
    <col min="4866" max="4866" width="35.140625" style="116" customWidth="1"/>
    <col min="4867" max="4867" width="8.7109375" style="116" customWidth="1"/>
    <col min="4868" max="4868" width="22.140625" style="116" customWidth="1"/>
    <col min="4869" max="4869" width="19.28515625" style="116" customWidth="1"/>
    <col min="4870" max="4870" width="17.7109375" style="116" customWidth="1"/>
    <col min="4871" max="4871" width="10.85546875" style="116" bestFit="1" customWidth="1"/>
    <col min="4872" max="4872" width="9.85546875" style="116" bestFit="1" customWidth="1"/>
    <col min="4873" max="4873" width="11.85546875" style="116" bestFit="1" customWidth="1"/>
    <col min="4874" max="5120" width="9.140625" style="116"/>
    <col min="5121" max="5121" width="3" style="116" customWidth="1"/>
    <col min="5122" max="5122" width="35.140625" style="116" customWidth="1"/>
    <col min="5123" max="5123" width="8.7109375" style="116" customWidth="1"/>
    <col min="5124" max="5124" width="22.140625" style="116" customWidth="1"/>
    <col min="5125" max="5125" width="19.28515625" style="116" customWidth="1"/>
    <col min="5126" max="5126" width="17.7109375" style="116" customWidth="1"/>
    <col min="5127" max="5127" width="10.85546875" style="116" bestFit="1" customWidth="1"/>
    <col min="5128" max="5128" width="9.85546875" style="116" bestFit="1" customWidth="1"/>
    <col min="5129" max="5129" width="11.85546875" style="116" bestFit="1" customWidth="1"/>
    <col min="5130" max="5376" width="9.140625" style="116"/>
    <col min="5377" max="5377" width="3" style="116" customWidth="1"/>
    <col min="5378" max="5378" width="35.140625" style="116" customWidth="1"/>
    <col min="5379" max="5379" width="8.7109375" style="116" customWidth="1"/>
    <col min="5380" max="5380" width="22.140625" style="116" customWidth="1"/>
    <col min="5381" max="5381" width="19.28515625" style="116" customWidth="1"/>
    <col min="5382" max="5382" width="17.7109375" style="116" customWidth="1"/>
    <col min="5383" max="5383" width="10.85546875" style="116" bestFit="1" customWidth="1"/>
    <col min="5384" max="5384" width="9.85546875" style="116" bestFit="1" customWidth="1"/>
    <col min="5385" max="5385" width="11.85546875" style="116" bestFit="1" customWidth="1"/>
    <col min="5386" max="5632" width="9.140625" style="116"/>
    <col min="5633" max="5633" width="3" style="116" customWidth="1"/>
    <col min="5634" max="5634" width="35.140625" style="116" customWidth="1"/>
    <col min="5635" max="5635" width="8.7109375" style="116" customWidth="1"/>
    <col min="5636" max="5636" width="22.140625" style="116" customWidth="1"/>
    <col min="5637" max="5637" width="19.28515625" style="116" customWidth="1"/>
    <col min="5638" max="5638" width="17.7109375" style="116" customWidth="1"/>
    <col min="5639" max="5639" width="10.85546875" style="116" bestFit="1" customWidth="1"/>
    <col min="5640" max="5640" width="9.85546875" style="116" bestFit="1" customWidth="1"/>
    <col min="5641" max="5641" width="11.85546875" style="116" bestFit="1" customWidth="1"/>
    <col min="5642" max="5888" width="9.140625" style="116"/>
    <col min="5889" max="5889" width="3" style="116" customWidth="1"/>
    <col min="5890" max="5890" width="35.140625" style="116" customWidth="1"/>
    <col min="5891" max="5891" width="8.7109375" style="116" customWidth="1"/>
    <col min="5892" max="5892" width="22.140625" style="116" customWidth="1"/>
    <col min="5893" max="5893" width="19.28515625" style="116" customWidth="1"/>
    <col min="5894" max="5894" width="17.7109375" style="116" customWidth="1"/>
    <col min="5895" max="5895" width="10.85546875" style="116" bestFit="1" customWidth="1"/>
    <col min="5896" max="5896" width="9.85546875" style="116" bestFit="1" customWidth="1"/>
    <col min="5897" max="5897" width="11.85546875" style="116" bestFit="1" customWidth="1"/>
    <col min="5898" max="6144" width="9.140625" style="116"/>
    <col min="6145" max="6145" width="3" style="116" customWidth="1"/>
    <col min="6146" max="6146" width="35.140625" style="116" customWidth="1"/>
    <col min="6147" max="6147" width="8.7109375" style="116" customWidth="1"/>
    <col min="6148" max="6148" width="22.140625" style="116" customWidth="1"/>
    <col min="6149" max="6149" width="19.28515625" style="116" customWidth="1"/>
    <col min="6150" max="6150" width="17.7109375" style="116" customWidth="1"/>
    <col min="6151" max="6151" width="10.85546875" style="116" bestFit="1" customWidth="1"/>
    <col min="6152" max="6152" width="9.85546875" style="116" bestFit="1" customWidth="1"/>
    <col min="6153" max="6153" width="11.85546875" style="116" bestFit="1" customWidth="1"/>
    <col min="6154" max="6400" width="9.140625" style="116"/>
    <col min="6401" max="6401" width="3" style="116" customWidth="1"/>
    <col min="6402" max="6402" width="35.140625" style="116" customWidth="1"/>
    <col min="6403" max="6403" width="8.7109375" style="116" customWidth="1"/>
    <col min="6404" max="6404" width="22.140625" style="116" customWidth="1"/>
    <col min="6405" max="6405" width="19.28515625" style="116" customWidth="1"/>
    <col min="6406" max="6406" width="17.7109375" style="116" customWidth="1"/>
    <col min="6407" max="6407" width="10.85546875" style="116" bestFit="1" customWidth="1"/>
    <col min="6408" max="6408" width="9.85546875" style="116" bestFit="1" customWidth="1"/>
    <col min="6409" max="6409" width="11.85546875" style="116" bestFit="1" customWidth="1"/>
    <col min="6410" max="6656" width="9.140625" style="116"/>
    <col min="6657" max="6657" width="3" style="116" customWidth="1"/>
    <col min="6658" max="6658" width="35.140625" style="116" customWidth="1"/>
    <col min="6659" max="6659" width="8.7109375" style="116" customWidth="1"/>
    <col min="6660" max="6660" width="22.140625" style="116" customWidth="1"/>
    <col min="6661" max="6661" width="19.28515625" style="116" customWidth="1"/>
    <col min="6662" max="6662" width="17.7109375" style="116" customWidth="1"/>
    <col min="6663" max="6663" width="10.85546875" style="116" bestFit="1" customWidth="1"/>
    <col min="6664" max="6664" width="9.85546875" style="116" bestFit="1" customWidth="1"/>
    <col min="6665" max="6665" width="11.85546875" style="116" bestFit="1" customWidth="1"/>
    <col min="6666" max="6912" width="9.140625" style="116"/>
    <col min="6913" max="6913" width="3" style="116" customWidth="1"/>
    <col min="6914" max="6914" width="35.140625" style="116" customWidth="1"/>
    <col min="6915" max="6915" width="8.7109375" style="116" customWidth="1"/>
    <col min="6916" max="6916" width="22.140625" style="116" customWidth="1"/>
    <col min="6917" max="6917" width="19.28515625" style="116" customWidth="1"/>
    <col min="6918" max="6918" width="17.7109375" style="116" customWidth="1"/>
    <col min="6919" max="6919" width="10.85546875" style="116" bestFit="1" customWidth="1"/>
    <col min="6920" max="6920" width="9.85546875" style="116" bestFit="1" customWidth="1"/>
    <col min="6921" max="6921" width="11.85546875" style="116" bestFit="1" customWidth="1"/>
    <col min="6922" max="7168" width="9.140625" style="116"/>
    <col min="7169" max="7169" width="3" style="116" customWidth="1"/>
    <col min="7170" max="7170" width="35.140625" style="116" customWidth="1"/>
    <col min="7171" max="7171" width="8.7109375" style="116" customWidth="1"/>
    <col min="7172" max="7172" width="22.140625" style="116" customWidth="1"/>
    <col min="7173" max="7173" width="19.28515625" style="116" customWidth="1"/>
    <col min="7174" max="7174" width="17.7109375" style="116" customWidth="1"/>
    <col min="7175" max="7175" width="10.85546875" style="116" bestFit="1" customWidth="1"/>
    <col min="7176" max="7176" width="9.85546875" style="116" bestFit="1" customWidth="1"/>
    <col min="7177" max="7177" width="11.85546875" style="116" bestFit="1" customWidth="1"/>
    <col min="7178" max="7424" width="9.140625" style="116"/>
    <col min="7425" max="7425" width="3" style="116" customWidth="1"/>
    <col min="7426" max="7426" width="35.140625" style="116" customWidth="1"/>
    <col min="7427" max="7427" width="8.7109375" style="116" customWidth="1"/>
    <col min="7428" max="7428" width="22.140625" style="116" customWidth="1"/>
    <col min="7429" max="7429" width="19.28515625" style="116" customWidth="1"/>
    <col min="7430" max="7430" width="17.7109375" style="116" customWidth="1"/>
    <col min="7431" max="7431" width="10.85546875" style="116" bestFit="1" customWidth="1"/>
    <col min="7432" max="7432" width="9.85546875" style="116" bestFit="1" customWidth="1"/>
    <col min="7433" max="7433" width="11.85546875" style="116" bestFit="1" customWidth="1"/>
    <col min="7434" max="7680" width="9.140625" style="116"/>
    <col min="7681" max="7681" width="3" style="116" customWidth="1"/>
    <col min="7682" max="7682" width="35.140625" style="116" customWidth="1"/>
    <col min="7683" max="7683" width="8.7109375" style="116" customWidth="1"/>
    <col min="7684" max="7684" width="22.140625" style="116" customWidth="1"/>
    <col min="7685" max="7685" width="19.28515625" style="116" customWidth="1"/>
    <col min="7686" max="7686" width="17.7109375" style="116" customWidth="1"/>
    <col min="7687" max="7687" width="10.85546875" style="116" bestFit="1" customWidth="1"/>
    <col min="7688" max="7688" width="9.85546875" style="116" bestFit="1" customWidth="1"/>
    <col min="7689" max="7689" width="11.85546875" style="116" bestFit="1" customWidth="1"/>
    <col min="7690" max="7936" width="9.140625" style="116"/>
    <col min="7937" max="7937" width="3" style="116" customWidth="1"/>
    <col min="7938" max="7938" width="35.140625" style="116" customWidth="1"/>
    <col min="7939" max="7939" width="8.7109375" style="116" customWidth="1"/>
    <col min="7940" max="7940" width="22.140625" style="116" customWidth="1"/>
    <col min="7941" max="7941" width="19.28515625" style="116" customWidth="1"/>
    <col min="7942" max="7942" width="17.7109375" style="116" customWidth="1"/>
    <col min="7943" max="7943" width="10.85546875" style="116" bestFit="1" customWidth="1"/>
    <col min="7944" max="7944" width="9.85546875" style="116" bestFit="1" customWidth="1"/>
    <col min="7945" max="7945" width="11.85546875" style="116" bestFit="1" customWidth="1"/>
    <col min="7946" max="8192" width="9.140625" style="116"/>
    <col min="8193" max="8193" width="3" style="116" customWidth="1"/>
    <col min="8194" max="8194" width="35.140625" style="116" customWidth="1"/>
    <col min="8195" max="8195" width="8.7109375" style="116" customWidth="1"/>
    <col min="8196" max="8196" width="22.140625" style="116" customWidth="1"/>
    <col min="8197" max="8197" width="19.28515625" style="116" customWidth="1"/>
    <col min="8198" max="8198" width="17.7109375" style="116" customWidth="1"/>
    <col min="8199" max="8199" width="10.85546875" style="116" bestFit="1" customWidth="1"/>
    <col min="8200" max="8200" width="9.85546875" style="116" bestFit="1" customWidth="1"/>
    <col min="8201" max="8201" width="11.85546875" style="116" bestFit="1" customWidth="1"/>
    <col min="8202" max="8448" width="9.140625" style="116"/>
    <col min="8449" max="8449" width="3" style="116" customWidth="1"/>
    <col min="8450" max="8450" width="35.140625" style="116" customWidth="1"/>
    <col min="8451" max="8451" width="8.7109375" style="116" customWidth="1"/>
    <col min="8452" max="8452" width="22.140625" style="116" customWidth="1"/>
    <col min="8453" max="8453" width="19.28515625" style="116" customWidth="1"/>
    <col min="8454" max="8454" width="17.7109375" style="116" customWidth="1"/>
    <col min="8455" max="8455" width="10.85546875" style="116" bestFit="1" customWidth="1"/>
    <col min="8456" max="8456" width="9.85546875" style="116" bestFit="1" customWidth="1"/>
    <col min="8457" max="8457" width="11.85546875" style="116" bestFit="1" customWidth="1"/>
    <col min="8458" max="8704" width="9.140625" style="116"/>
    <col min="8705" max="8705" width="3" style="116" customWidth="1"/>
    <col min="8706" max="8706" width="35.140625" style="116" customWidth="1"/>
    <col min="8707" max="8707" width="8.7109375" style="116" customWidth="1"/>
    <col min="8708" max="8708" width="22.140625" style="116" customWidth="1"/>
    <col min="8709" max="8709" width="19.28515625" style="116" customWidth="1"/>
    <col min="8710" max="8710" width="17.7109375" style="116" customWidth="1"/>
    <col min="8711" max="8711" width="10.85546875" style="116" bestFit="1" customWidth="1"/>
    <col min="8712" max="8712" width="9.85546875" style="116" bestFit="1" customWidth="1"/>
    <col min="8713" max="8713" width="11.85546875" style="116" bestFit="1" customWidth="1"/>
    <col min="8714" max="8960" width="9.140625" style="116"/>
    <col min="8961" max="8961" width="3" style="116" customWidth="1"/>
    <col min="8962" max="8962" width="35.140625" style="116" customWidth="1"/>
    <col min="8963" max="8963" width="8.7109375" style="116" customWidth="1"/>
    <col min="8964" max="8964" width="22.140625" style="116" customWidth="1"/>
    <col min="8965" max="8965" width="19.28515625" style="116" customWidth="1"/>
    <col min="8966" max="8966" width="17.7109375" style="116" customWidth="1"/>
    <col min="8967" max="8967" width="10.85546875" style="116" bestFit="1" customWidth="1"/>
    <col min="8968" max="8968" width="9.85546875" style="116" bestFit="1" customWidth="1"/>
    <col min="8969" max="8969" width="11.85546875" style="116" bestFit="1" customWidth="1"/>
    <col min="8970" max="9216" width="9.140625" style="116"/>
    <col min="9217" max="9217" width="3" style="116" customWidth="1"/>
    <col min="9218" max="9218" width="35.140625" style="116" customWidth="1"/>
    <col min="9219" max="9219" width="8.7109375" style="116" customWidth="1"/>
    <col min="9220" max="9220" width="22.140625" style="116" customWidth="1"/>
    <col min="9221" max="9221" width="19.28515625" style="116" customWidth="1"/>
    <col min="9222" max="9222" width="17.7109375" style="116" customWidth="1"/>
    <col min="9223" max="9223" width="10.85546875" style="116" bestFit="1" customWidth="1"/>
    <col min="9224" max="9224" width="9.85546875" style="116" bestFit="1" customWidth="1"/>
    <col min="9225" max="9225" width="11.85546875" style="116" bestFit="1" customWidth="1"/>
    <col min="9226" max="9472" width="9.140625" style="116"/>
    <col min="9473" max="9473" width="3" style="116" customWidth="1"/>
    <col min="9474" max="9474" width="35.140625" style="116" customWidth="1"/>
    <col min="9475" max="9475" width="8.7109375" style="116" customWidth="1"/>
    <col min="9476" max="9476" width="22.140625" style="116" customWidth="1"/>
    <col min="9477" max="9477" width="19.28515625" style="116" customWidth="1"/>
    <col min="9478" max="9478" width="17.7109375" style="116" customWidth="1"/>
    <col min="9479" max="9479" width="10.85546875" style="116" bestFit="1" customWidth="1"/>
    <col min="9480" max="9480" width="9.85546875" style="116" bestFit="1" customWidth="1"/>
    <col min="9481" max="9481" width="11.85546875" style="116" bestFit="1" customWidth="1"/>
    <col min="9482" max="9728" width="9.140625" style="116"/>
    <col min="9729" max="9729" width="3" style="116" customWidth="1"/>
    <col min="9730" max="9730" width="35.140625" style="116" customWidth="1"/>
    <col min="9731" max="9731" width="8.7109375" style="116" customWidth="1"/>
    <col min="9732" max="9732" width="22.140625" style="116" customWidth="1"/>
    <col min="9733" max="9733" width="19.28515625" style="116" customWidth="1"/>
    <col min="9734" max="9734" width="17.7109375" style="116" customWidth="1"/>
    <col min="9735" max="9735" width="10.85546875" style="116" bestFit="1" customWidth="1"/>
    <col min="9736" max="9736" width="9.85546875" style="116" bestFit="1" customWidth="1"/>
    <col min="9737" max="9737" width="11.85546875" style="116" bestFit="1" customWidth="1"/>
    <col min="9738" max="9984" width="9.140625" style="116"/>
    <col min="9985" max="9985" width="3" style="116" customWidth="1"/>
    <col min="9986" max="9986" width="35.140625" style="116" customWidth="1"/>
    <col min="9987" max="9987" width="8.7109375" style="116" customWidth="1"/>
    <col min="9988" max="9988" width="22.140625" style="116" customWidth="1"/>
    <col min="9989" max="9989" width="19.28515625" style="116" customWidth="1"/>
    <col min="9990" max="9990" width="17.7109375" style="116" customWidth="1"/>
    <col min="9991" max="9991" width="10.85546875" style="116" bestFit="1" customWidth="1"/>
    <col min="9992" max="9992" width="9.85546875" style="116" bestFit="1" customWidth="1"/>
    <col min="9993" max="9993" width="11.85546875" style="116" bestFit="1" customWidth="1"/>
    <col min="9994" max="10240" width="9.140625" style="116"/>
    <col min="10241" max="10241" width="3" style="116" customWidth="1"/>
    <col min="10242" max="10242" width="35.140625" style="116" customWidth="1"/>
    <col min="10243" max="10243" width="8.7109375" style="116" customWidth="1"/>
    <col min="10244" max="10244" width="22.140625" style="116" customWidth="1"/>
    <col min="10245" max="10245" width="19.28515625" style="116" customWidth="1"/>
    <col min="10246" max="10246" width="17.7109375" style="116" customWidth="1"/>
    <col min="10247" max="10247" width="10.85546875" style="116" bestFit="1" customWidth="1"/>
    <col min="10248" max="10248" width="9.85546875" style="116" bestFit="1" customWidth="1"/>
    <col min="10249" max="10249" width="11.85546875" style="116" bestFit="1" customWidth="1"/>
    <col min="10250" max="10496" width="9.140625" style="116"/>
    <col min="10497" max="10497" width="3" style="116" customWidth="1"/>
    <col min="10498" max="10498" width="35.140625" style="116" customWidth="1"/>
    <col min="10499" max="10499" width="8.7109375" style="116" customWidth="1"/>
    <col min="10500" max="10500" width="22.140625" style="116" customWidth="1"/>
    <col min="10501" max="10501" width="19.28515625" style="116" customWidth="1"/>
    <col min="10502" max="10502" width="17.7109375" style="116" customWidth="1"/>
    <col min="10503" max="10503" width="10.85546875" style="116" bestFit="1" customWidth="1"/>
    <col min="10504" max="10504" width="9.85546875" style="116" bestFit="1" customWidth="1"/>
    <col min="10505" max="10505" width="11.85546875" style="116" bestFit="1" customWidth="1"/>
    <col min="10506" max="10752" width="9.140625" style="116"/>
    <col min="10753" max="10753" width="3" style="116" customWidth="1"/>
    <col min="10754" max="10754" width="35.140625" style="116" customWidth="1"/>
    <col min="10755" max="10755" width="8.7109375" style="116" customWidth="1"/>
    <col min="10756" max="10756" width="22.140625" style="116" customWidth="1"/>
    <col min="10757" max="10757" width="19.28515625" style="116" customWidth="1"/>
    <col min="10758" max="10758" width="17.7109375" style="116" customWidth="1"/>
    <col min="10759" max="10759" width="10.85546875" style="116" bestFit="1" customWidth="1"/>
    <col min="10760" max="10760" width="9.85546875" style="116" bestFit="1" customWidth="1"/>
    <col min="10761" max="10761" width="11.85546875" style="116" bestFit="1" customWidth="1"/>
    <col min="10762" max="11008" width="9.140625" style="116"/>
    <col min="11009" max="11009" width="3" style="116" customWidth="1"/>
    <col min="11010" max="11010" width="35.140625" style="116" customWidth="1"/>
    <col min="11011" max="11011" width="8.7109375" style="116" customWidth="1"/>
    <col min="11012" max="11012" width="22.140625" style="116" customWidth="1"/>
    <col min="11013" max="11013" width="19.28515625" style="116" customWidth="1"/>
    <col min="11014" max="11014" width="17.7109375" style="116" customWidth="1"/>
    <col min="11015" max="11015" width="10.85546875" style="116" bestFit="1" customWidth="1"/>
    <col min="11016" max="11016" width="9.85546875" style="116" bestFit="1" customWidth="1"/>
    <col min="11017" max="11017" width="11.85546875" style="116" bestFit="1" customWidth="1"/>
    <col min="11018" max="11264" width="9.140625" style="116"/>
    <col min="11265" max="11265" width="3" style="116" customWidth="1"/>
    <col min="11266" max="11266" width="35.140625" style="116" customWidth="1"/>
    <col min="11267" max="11267" width="8.7109375" style="116" customWidth="1"/>
    <col min="11268" max="11268" width="22.140625" style="116" customWidth="1"/>
    <col min="11269" max="11269" width="19.28515625" style="116" customWidth="1"/>
    <col min="11270" max="11270" width="17.7109375" style="116" customWidth="1"/>
    <col min="11271" max="11271" width="10.85546875" style="116" bestFit="1" customWidth="1"/>
    <col min="11272" max="11272" width="9.85546875" style="116" bestFit="1" customWidth="1"/>
    <col min="11273" max="11273" width="11.85546875" style="116" bestFit="1" customWidth="1"/>
    <col min="11274" max="11520" width="9.140625" style="116"/>
    <col min="11521" max="11521" width="3" style="116" customWidth="1"/>
    <col min="11522" max="11522" width="35.140625" style="116" customWidth="1"/>
    <col min="11523" max="11523" width="8.7109375" style="116" customWidth="1"/>
    <col min="11524" max="11524" width="22.140625" style="116" customWidth="1"/>
    <col min="11525" max="11525" width="19.28515625" style="116" customWidth="1"/>
    <col min="11526" max="11526" width="17.7109375" style="116" customWidth="1"/>
    <col min="11527" max="11527" width="10.85546875" style="116" bestFit="1" customWidth="1"/>
    <col min="11528" max="11528" width="9.85546875" style="116" bestFit="1" customWidth="1"/>
    <col min="11529" max="11529" width="11.85546875" style="116" bestFit="1" customWidth="1"/>
    <col min="11530" max="11776" width="9.140625" style="116"/>
    <col min="11777" max="11777" width="3" style="116" customWidth="1"/>
    <col min="11778" max="11778" width="35.140625" style="116" customWidth="1"/>
    <col min="11779" max="11779" width="8.7109375" style="116" customWidth="1"/>
    <col min="11780" max="11780" width="22.140625" style="116" customWidth="1"/>
    <col min="11781" max="11781" width="19.28515625" style="116" customWidth="1"/>
    <col min="11782" max="11782" width="17.7109375" style="116" customWidth="1"/>
    <col min="11783" max="11783" width="10.85546875" style="116" bestFit="1" customWidth="1"/>
    <col min="11784" max="11784" width="9.85546875" style="116" bestFit="1" customWidth="1"/>
    <col min="11785" max="11785" width="11.85546875" style="116" bestFit="1" customWidth="1"/>
    <col min="11786" max="12032" width="9.140625" style="116"/>
    <col min="12033" max="12033" width="3" style="116" customWidth="1"/>
    <col min="12034" max="12034" width="35.140625" style="116" customWidth="1"/>
    <col min="12035" max="12035" width="8.7109375" style="116" customWidth="1"/>
    <col min="12036" max="12036" width="22.140625" style="116" customWidth="1"/>
    <col min="12037" max="12037" width="19.28515625" style="116" customWidth="1"/>
    <col min="12038" max="12038" width="17.7109375" style="116" customWidth="1"/>
    <col min="12039" max="12039" width="10.85546875" style="116" bestFit="1" customWidth="1"/>
    <col min="12040" max="12040" width="9.85546875" style="116" bestFit="1" customWidth="1"/>
    <col min="12041" max="12041" width="11.85546875" style="116" bestFit="1" customWidth="1"/>
    <col min="12042" max="12288" width="9.140625" style="116"/>
    <col min="12289" max="12289" width="3" style="116" customWidth="1"/>
    <col min="12290" max="12290" width="35.140625" style="116" customWidth="1"/>
    <col min="12291" max="12291" width="8.7109375" style="116" customWidth="1"/>
    <col min="12292" max="12292" width="22.140625" style="116" customWidth="1"/>
    <col min="12293" max="12293" width="19.28515625" style="116" customWidth="1"/>
    <col min="12294" max="12294" width="17.7109375" style="116" customWidth="1"/>
    <col min="12295" max="12295" width="10.85546875" style="116" bestFit="1" customWidth="1"/>
    <col min="12296" max="12296" width="9.85546875" style="116" bestFit="1" customWidth="1"/>
    <col min="12297" max="12297" width="11.85546875" style="116" bestFit="1" customWidth="1"/>
    <col min="12298" max="12544" width="9.140625" style="116"/>
    <col min="12545" max="12545" width="3" style="116" customWidth="1"/>
    <col min="12546" max="12546" width="35.140625" style="116" customWidth="1"/>
    <col min="12547" max="12547" width="8.7109375" style="116" customWidth="1"/>
    <col min="12548" max="12548" width="22.140625" style="116" customWidth="1"/>
    <col min="12549" max="12549" width="19.28515625" style="116" customWidth="1"/>
    <col min="12550" max="12550" width="17.7109375" style="116" customWidth="1"/>
    <col min="12551" max="12551" width="10.85546875" style="116" bestFit="1" customWidth="1"/>
    <col min="12552" max="12552" width="9.85546875" style="116" bestFit="1" customWidth="1"/>
    <col min="12553" max="12553" width="11.85546875" style="116" bestFit="1" customWidth="1"/>
    <col min="12554" max="12800" width="9.140625" style="116"/>
    <col min="12801" max="12801" width="3" style="116" customWidth="1"/>
    <col min="12802" max="12802" width="35.140625" style="116" customWidth="1"/>
    <col min="12803" max="12803" width="8.7109375" style="116" customWidth="1"/>
    <col min="12804" max="12804" width="22.140625" style="116" customWidth="1"/>
    <col min="12805" max="12805" width="19.28515625" style="116" customWidth="1"/>
    <col min="12806" max="12806" width="17.7109375" style="116" customWidth="1"/>
    <col min="12807" max="12807" width="10.85546875" style="116" bestFit="1" customWidth="1"/>
    <col min="12808" max="12808" width="9.85546875" style="116" bestFit="1" customWidth="1"/>
    <col min="12809" max="12809" width="11.85546875" style="116" bestFit="1" customWidth="1"/>
    <col min="12810" max="13056" width="9.140625" style="116"/>
    <col min="13057" max="13057" width="3" style="116" customWidth="1"/>
    <col min="13058" max="13058" width="35.140625" style="116" customWidth="1"/>
    <col min="13059" max="13059" width="8.7109375" style="116" customWidth="1"/>
    <col min="13060" max="13060" width="22.140625" style="116" customWidth="1"/>
    <col min="13061" max="13061" width="19.28515625" style="116" customWidth="1"/>
    <col min="13062" max="13062" width="17.7109375" style="116" customWidth="1"/>
    <col min="13063" max="13063" width="10.85546875" style="116" bestFit="1" customWidth="1"/>
    <col min="13064" max="13064" width="9.85546875" style="116" bestFit="1" customWidth="1"/>
    <col min="13065" max="13065" width="11.85546875" style="116" bestFit="1" customWidth="1"/>
    <col min="13066" max="13312" width="9.140625" style="116"/>
    <col min="13313" max="13313" width="3" style="116" customWidth="1"/>
    <col min="13314" max="13314" width="35.140625" style="116" customWidth="1"/>
    <col min="13315" max="13315" width="8.7109375" style="116" customWidth="1"/>
    <col min="13316" max="13316" width="22.140625" style="116" customWidth="1"/>
    <col min="13317" max="13317" width="19.28515625" style="116" customWidth="1"/>
    <col min="13318" max="13318" width="17.7109375" style="116" customWidth="1"/>
    <col min="13319" max="13319" width="10.85546875" style="116" bestFit="1" customWidth="1"/>
    <col min="13320" max="13320" width="9.85546875" style="116" bestFit="1" customWidth="1"/>
    <col min="13321" max="13321" width="11.85546875" style="116" bestFit="1" customWidth="1"/>
    <col min="13322" max="13568" width="9.140625" style="116"/>
    <col min="13569" max="13569" width="3" style="116" customWidth="1"/>
    <col min="13570" max="13570" width="35.140625" style="116" customWidth="1"/>
    <col min="13571" max="13571" width="8.7109375" style="116" customWidth="1"/>
    <col min="13572" max="13572" width="22.140625" style="116" customWidth="1"/>
    <col min="13573" max="13573" width="19.28515625" style="116" customWidth="1"/>
    <col min="13574" max="13574" width="17.7109375" style="116" customWidth="1"/>
    <col min="13575" max="13575" width="10.85546875" style="116" bestFit="1" customWidth="1"/>
    <col min="13576" max="13576" width="9.85546875" style="116" bestFit="1" customWidth="1"/>
    <col min="13577" max="13577" width="11.85546875" style="116" bestFit="1" customWidth="1"/>
    <col min="13578" max="13824" width="9.140625" style="116"/>
    <col min="13825" max="13825" width="3" style="116" customWidth="1"/>
    <col min="13826" max="13826" width="35.140625" style="116" customWidth="1"/>
    <col min="13827" max="13827" width="8.7109375" style="116" customWidth="1"/>
    <col min="13828" max="13828" width="22.140625" style="116" customWidth="1"/>
    <col min="13829" max="13829" width="19.28515625" style="116" customWidth="1"/>
    <col min="13830" max="13830" width="17.7109375" style="116" customWidth="1"/>
    <col min="13831" max="13831" width="10.85546875" style="116" bestFit="1" customWidth="1"/>
    <col min="13832" max="13832" width="9.85546875" style="116" bestFit="1" customWidth="1"/>
    <col min="13833" max="13833" width="11.85546875" style="116" bestFit="1" customWidth="1"/>
    <col min="13834" max="14080" width="9.140625" style="116"/>
    <col min="14081" max="14081" width="3" style="116" customWidth="1"/>
    <col min="14082" max="14082" width="35.140625" style="116" customWidth="1"/>
    <col min="14083" max="14083" width="8.7109375" style="116" customWidth="1"/>
    <col min="14084" max="14084" width="22.140625" style="116" customWidth="1"/>
    <col min="14085" max="14085" width="19.28515625" style="116" customWidth="1"/>
    <col min="14086" max="14086" width="17.7109375" style="116" customWidth="1"/>
    <col min="14087" max="14087" width="10.85546875" style="116" bestFit="1" customWidth="1"/>
    <col min="14088" max="14088" width="9.85546875" style="116" bestFit="1" customWidth="1"/>
    <col min="14089" max="14089" width="11.85546875" style="116" bestFit="1" customWidth="1"/>
    <col min="14090" max="14336" width="9.140625" style="116"/>
    <col min="14337" max="14337" width="3" style="116" customWidth="1"/>
    <col min="14338" max="14338" width="35.140625" style="116" customWidth="1"/>
    <col min="14339" max="14339" width="8.7109375" style="116" customWidth="1"/>
    <col min="14340" max="14340" width="22.140625" style="116" customWidth="1"/>
    <col min="14341" max="14341" width="19.28515625" style="116" customWidth="1"/>
    <col min="14342" max="14342" width="17.7109375" style="116" customWidth="1"/>
    <col min="14343" max="14343" width="10.85546875" style="116" bestFit="1" customWidth="1"/>
    <col min="14344" max="14344" width="9.85546875" style="116" bestFit="1" customWidth="1"/>
    <col min="14345" max="14345" width="11.85546875" style="116" bestFit="1" customWidth="1"/>
    <col min="14346" max="14592" width="9.140625" style="116"/>
    <col min="14593" max="14593" width="3" style="116" customWidth="1"/>
    <col min="14594" max="14594" width="35.140625" style="116" customWidth="1"/>
    <col min="14595" max="14595" width="8.7109375" style="116" customWidth="1"/>
    <col min="14596" max="14596" width="22.140625" style="116" customWidth="1"/>
    <col min="14597" max="14597" width="19.28515625" style="116" customWidth="1"/>
    <col min="14598" max="14598" width="17.7109375" style="116" customWidth="1"/>
    <col min="14599" max="14599" width="10.85546875" style="116" bestFit="1" customWidth="1"/>
    <col min="14600" max="14600" width="9.85546875" style="116" bestFit="1" customWidth="1"/>
    <col min="14601" max="14601" width="11.85546875" style="116" bestFit="1" customWidth="1"/>
    <col min="14602" max="14848" width="9.140625" style="116"/>
    <col min="14849" max="14849" width="3" style="116" customWidth="1"/>
    <col min="14850" max="14850" width="35.140625" style="116" customWidth="1"/>
    <col min="14851" max="14851" width="8.7109375" style="116" customWidth="1"/>
    <col min="14852" max="14852" width="22.140625" style="116" customWidth="1"/>
    <col min="14853" max="14853" width="19.28515625" style="116" customWidth="1"/>
    <col min="14854" max="14854" width="17.7109375" style="116" customWidth="1"/>
    <col min="14855" max="14855" width="10.85546875" style="116" bestFit="1" customWidth="1"/>
    <col min="14856" max="14856" width="9.85546875" style="116" bestFit="1" customWidth="1"/>
    <col min="14857" max="14857" width="11.85546875" style="116" bestFit="1" customWidth="1"/>
    <col min="14858" max="15104" width="9.140625" style="116"/>
    <col min="15105" max="15105" width="3" style="116" customWidth="1"/>
    <col min="15106" max="15106" width="35.140625" style="116" customWidth="1"/>
    <col min="15107" max="15107" width="8.7109375" style="116" customWidth="1"/>
    <col min="15108" max="15108" width="22.140625" style="116" customWidth="1"/>
    <col min="15109" max="15109" width="19.28515625" style="116" customWidth="1"/>
    <col min="15110" max="15110" width="17.7109375" style="116" customWidth="1"/>
    <col min="15111" max="15111" width="10.85546875" style="116" bestFit="1" customWidth="1"/>
    <col min="15112" max="15112" width="9.85546875" style="116" bestFit="1" customWidth="1"/>
    <col min="15113" max="15113" width="11.85546875" style="116" bestFit="1" customWidth="1"/>
    <col min="15114" max="15360" width="9.140625" style="116"/>
    <col min="15361" max="15361" width="3" style="116" customWidth="1"/>
    <col min="15362" max="15362" width="35.140625" style="116" customWidth="1"/>
    <col min="15363" max="15363" width="8.7109375" style="116" customWidth="1"/>
    <col min="15364" max="15364" width="22.140625" style="116" customWidth="1"/>
    <col min="15365" max="15365" width="19.28515625" style="116" customWidth="1"/>
    <col min="15366" max="15366" width="17.7109375" style="116" customWidth="1"/>
    <col min="15367" max="15367" width="10.85546875" style="116" bestFit="1" customWidth="1"/>
    <col min="15368" max="15368" width="9.85546875" style="116" bestFit="1" customWidth="1"/>
    <col min="15369" max="15369" width="11.85546875" style="116" bestFit="1" customWidth="1"/>
    <col min="15370" max="15616" width="9.140625" style="116"/>
    <col min="15617" max="15617" width="3" style="116" customWidth="1"/>
    <col min="15618" max="15618" width="35.140625" style="116" customWidth="1"/>
    <col min="15619" max="15619" width="8.7109375" style="116" customWidth="1"/>
    <col min="15620" max="15620" width="22.140625" style="116" customWidth="1"/>
    <col min="15621" max="15621" width="19.28515625" style="116" customWidth="1"/>
    <col min="15622" max="15622" width="17.7109375" style="116" customWidth="1"/>
    <col min="15623" max="15623" width="10.85546875" style="116" bestFit="1" customWidth="1"/>
    <col min="15624" max="15624" width="9.85546875" style="116" bestFit="1" customWidth="1"/>
    <col min="15625" max="15625" width="11.85546875" style="116" bestFit="1" customWidth="1"/>
    <col min="15626" max="15872" width="9.140625" style="116"/>
    <col min="15873" max="15873" width="3" style="116" customWidth="1"/>
    <col min="15874" max="15874" width="35.140625" style="116" customWidth="1"/>
    <col min="15875" max="15875" width="8.7109375" style="116" customWidth="1"/>
    <col min="15876" max="15876" width="22.140625" style="116" customWidth="1"/>
    <col min="15877" max="15877" width="19.28515625" style="116" customWidth="1"/>
    <col min="15878" max="15878" width="17.7109375" style="116" customWidth="1"/>
    <col min="15879" max="15879" width="10.85546875" style="116" bestFit="1" customWidth="1"/>
    <col min="15880" max="15880" width="9.85546875" style="116" bestFit="1" customWidth="1"/>
    <col min="15881" max="15881" width="11.85546875" style="116" bestFit="1" customWidth="1"/>
    <col min="15882" max="16128" width="9.140625" style="116"/>
    <col min="16129" max="16129" width="3" style="116" customWidth="1"/>
    <col min="16130" max="16130" width="35.140625" style="116" customWidth="1"/>
    <col min="16131" max="16131" width="8.7109375" style="116" customWidth="1"/>
    <col min="16132" max="16132" width="22.140625" style="116" customWidth="1"/>
    <col min="16133" max="16133" width="19.28515625" style="116" customWidth="1"/>
    <col min="16134" max="16134" width="17.7109375" style="116" customWidth="1"/>
    <col min="16135" max="16135" width="10.85546875" style="116" bestFit="1" customWidth="1"/>
    <col min="16136" max="16136" width="9.85546875" style="116" bestFit="1" customWidth="1"/>
    <col min="16137" max="16137" width="11.85546875" style="116" bestFit="1" customWidth="1"/>
    <col min="16138" max="16384" width="9.140625" style="116"/>
  </cols>
  <sheetData>
    <row r="1" spans="1:9" ht="18">
      <c r="B1" s="298" t="s">
        <v>0</v>
      </c>
      <c r="C1" s="298"/>
      <c r="D1" s="298"/>
      <c r="E1" s="298"/>
      <c r="F1" s="132"/>
      <c r="H1" s="133"/>
      <c r="I1" s="133"/>
    </row>
    <row r="2" spans="1:9" ht="18">
      <c r="B2" s="298" t="s">
        <v>312</v>
      </c>
      <c r="C2" s="298"/>
      <c r="D2" s="298"/>
      <c r="E2" s="298"/>
      <c r="F2" s="298"/>
      <c r="H2" s="133"/>
      <c r="I2" s="133"/>
    </row>
    <row r="3" spans="1:9" ht="18">
      <c r="B3" s="131" t="s">
        <v>313</v>
      </c>
      <c r="C3" s="134"/>
      <c r="D3" s="135"/>
      <c r="E3" s="132"/>
      <c r="F3" s="132"/>
      <c r="H3" s="133"/>
      <c r="I3" s="133"/>
    </row>
    <row r="4" spans="1:9" ht="18">
      <c r="B4" s="131"/>
      <c r="C4" s="134"/>
      <c r="D4" s="135"/>
      <c r="E4" s="132"/>
      <c r="F4" s="132"/>
      <c r="H4" s="133"/>
      <c r="I4" s="133"/>
    </row>
    <row r="5" spans="1:9" ht="18">
      <c r="B5" s="131"/>
      <c r="C5" s="134"/>
      <c r="D5" s="135"/>
      <c r="E5" s="132"/>
      <c r="F5" s="132"/>
      <c r="H5" s="133"/>
      <c r="I5" s="133"/>
    </row>
    <row r="6" spans="1:9" ht="17.100000000000001" customHeight="1">
      <c r="B6" s="299" t="s">
        <v>314</v>
      </c>
      <c r="C6" s="300"/>
      <c r="D6" s="300"/>
      <c r="E6" s="136"/>
      <c r="F6" s="136"/>
      <c r="H6" s="133"/>
      <c r="I6" s="133"/>
    </row>
    <row r="7" spans="1:9">
      <c r="B7" s="137" t="s">
        <v>41</v>
      </c>
      <c r="C7" s="138" t="s">
        <v>20</v>
      </c>
      <c r="D7" s="139" t="s">
        <v>315</v>
      </c>
      <c r="E7" s="140" t="s">
        <v>316</v>
      </c>
      <c r="F7" s="140" t="s">
        <v>317</v>
      </c>
      <c r="H7" s="133"/>
      <c r="I7" s="133"/>
    </row>
    <row r="8" spans="1:9" ht="17.100000000000001" customHeight="1">
      <c r="B8" s="301" t="s">
        <v>29</v>
      </c>
      <c r="C8" s="302"/>
      <c r="D8" s="302"/>
      <c r="E8" s="302"/>
      <c r="F8" s="303"/>
    </row>
    <row r="9" spans="1:9" ht="17.100000000000001" customHeight="1">
      <c r="A9" s="117"/>
      <c r="B9" s="141" t="s">
        <v>318</v>
      </c>
      <c r="C9" s="141" t="s">
        <v>180</v>
      </c>
      <c r="D9" s="142">
        <v>2</v>
      </c>
      <c r="E9" s="143">
        <v>35000</v>
      </c>
      <c r="F9" s="143">
        <v>126350</v>
      </c>
    </row>
    <row r="10" spans="1:9" ht="17.100000000000001" customHeight="1">
      <c r="A10" s="117"/>
      <c r="B10" s="141" t="s">
        <v>319</v>
      </c>
      <c r="C10" s="141" t="s">
        <v>124</v>
      </c>
      <c r="D10" s="142">
        <v>20</v>
      </c>
      <c r="E10" s="143">
        <v>25534706</v>
      </c>
      <c r="F10" s="143">
        <v>103795528.42</v>
      </c>
    </row>
    <row r="11" spans="1:9" ht="17.100000000000001" customHeight="1">
      <c r="A11" s="117"/>
      <c r="B11" s="141" t="s">
        <v>320</v>
      </c>
      <c r="C11" s="141" t="s">
        <v>106</v>
      </c>
      <c r="D11" s="142">
        <v>28</v>
      </c>
      <c r="E11" s="143">
        <v>125000000</v>
      </c>
      <c r="F11" s="143">
        <v>259965761.44</v>
      </c>
    </row>
    <row r="12" spans="1:9" ht="17.100000000000001" customHeight="1">
      <c r="A12" s="117"/>
      <c r="B12" s="144" t="s">
        <v>321</v>
      </c>
      <c r="C12" s="145"/>
      <c r="D12" s="142">
        <f>SUM(D9:D11)</f>
        <v>50</v>
      </c>
      <c r="E12" s="143">
        <f>SUM(E9:E11)</f>
        <v>150569706</v>
      </c>
      <c r="F12" s="143">
        <f>SUM(F9:F11)</f>
        <v>363887639.86000001</v>
      </c>
    </row>
    <row r="13" spans="1:9">
      <c r="A13" s="117"/>
      <c r="B13" s="304" t="s">
        <v>40</v>
      </c>
      <c r="C13" s="305"/>
      <c r="D13" s="142">
        <f>D12</f>
        <v>50</v>
      </c>
      <c r="E13" s="142">
        <f>E12</f>
        <v>150569706</v>
      </c>
      <c r="F13" s="142">
        <f>F12</f>
        <v>363887639.86000001</v>
      </c>
    </row>
    <row r="14" spans="1:9">
      <c r="A14" s="117"/>
      <c r="B14" s="117"/>
      <c r="D14" s="146"/>
      <c r="E14" s="147"/>
      <c r="F14" s="147"/>
    </row>
    <row r="15" spans="1:9" ht="18.75">
      <c r="A15" s="117"/>
      <c r="B15" s="148" t="s">
        <v>322</v>
      </c>
      <c r="C15" s="149"/>
      <c r="D15" s="150"/>
      <c r="E15" s="151"/>
      <c r="F15" s="152"/>
    </row>
    <row r="16" spans="1:9" ht="31.5">
      <c r="A16" s="117"/>
      <c r="B16" s="153" t="s">
        <v>41</v>
      </c>
      <c r="C16" s="138" t="s">
        <v>20</v>
      </c>
      <c r="D16" s="154" t="s">
        <v>315</v>
      </c>
      <c r="E16" s="155" t="s">
        <v>316</v>
      </c>
      <c r="F16" s="155" t="s">
        <v>317</v>
      </c>
    </row>
    <row r="17" spans="1:6">
      <c r="A17" s="117"/>
      <c r="B17" s="301" t="s">
        <v>29</v>
      </c>
      <c r="C17" s="302"/>
      <c r="D17" s="302"/>
      <c r="E17" s="302"/>
      <c r="F17" s="303"/>
    </row>
    <row r="18" spans="1:6" ht="17.100000000000001" customHeight="1">
      <c r="A18" s="156"/>
      <c r="B18" s="157" t="s">
        <v>320</v>
      </c>
      <c r="C18" s="157" t="s">
        <v>106</v>
      </c>
      <c r="D18" s="142">
        <v>20</v>
      </c>
      <c r="E18" s="157">
        <v>80000000</v>
      </c>
      <c r="F18" s="157">
        <v>166400000</v>
      </c>
    </row>
    <row r="19" spans="1:6">
      <c r="A19" s="156"/>
      <c r="B19" s="158" t="s">
        <v>321</v>
      </c>
      <c r="C19" s="159"/>
      <c r="D19" s="142">
        <f>SUM(D18)</f>
        <v>20</v>
      </c>
      <c r="E19" s="157">
        <f>SUM(E18)</f>
        <v>80000000</v>
      </c>
      <c r="F19" s="157">
        <f>SUM(F18)</f>
        <v>166400000</v>
      </c>
    </row>
    <row r="20" spans="1:6">
      <c r="A20" s="156"/>
      <c r="B20" s="293" t="s">
        <v>40</v>
      </c>
      <c r="C20" s="294"/>
      <c r="D20" s="142">
        <f>D19</f>
        <v>20</v>
      </c>
      <c r="E20" s="142">
        <f>E19</f>
        <v>80000000</v>
      </c>
      <c r="F20" s="142">
        <f>F19</f>
        <v>166400000</v>
      </c>
    </row>
    <row r="21" spans="1:6">
      <c r="A21" s="156"/>
      <c r="B21" s="156"/>
      <c r="C21" s="156"/>
      <c r="D21" s="146"/>
      <c r="E21" s="147"/>
      <c r="F21" s="147"/>
    </row>
    <row r="22" spans="1:6" ht="18.75">
      <c r="A22" s="156"/>
      <c r="B22" s="160" t="s">
        <v>323</v>
      </c>
      <c r="C22" s="156"/>
      <c r="D22" s="146"/>
      <c r="E22" s="147"/>
      <c r="F22" s="147"/>
    </row>
    <row r="23" spans="1:6">
      <c r="A23" s="156"/>
      <c r="B23" s="161" t="s">
        <v>41</v>
      </c>
      <c r="C23" s="162" t="s">
        <v>20</v>
      </c>
      <c r="D23" s="163" t="s">
        <v>315</v>
      </c>
      <c r="E23" s="164" t="s">
        <v>316</v>
      </c>
      <c r="F23" s="164" t="s">
        <v>317</v>
      </c>
    </row>
    <row r="24" spans="1:6">
      <c r="A24" s="156"/>
      <c r="B24" s="295" t="s">
        <v>324</v>
      </c>
      <c r="C24" s="296"/>
      <c r="D24" s="296"/>
      <c r="E24" s="296"/>
      <c r="F24" s="297"/>
    </row>
    <row r="25" spans="1:6">
      <c r="A25" s="156"/>
      <c r="B25" s="157" t="s">
        <v>325</v>
      </c>
      <c r="C25" s="157" t="s">
        <v>36</v>
      </c>
      <c r="D25" s="166">
        <v>11</v>
      </c>
      <c r="E25" s="167">
        <v>4000000</v>
      </c>
      <c r="F25" s="167">
        <v>12803500</v>
      </c>
    </row>
    <row r="26" spans="1:6">
      <c r="A26" s="156"/>
      <c r="B26" s="157" t="s">
        <v>326</v>
      </c>
      <c r="C26" s="157"/>
      <c r="D26" s="166">
        <f>SUM(D25)</f>
        <v>11</v>
      </c>
      <c r="E26" s="167">
        <f>SUM(E25)</f>
        <v>4000000</v>
      </c>
      <c r="F26" s="165">
        <f>SUM(F25)</f>
        <v>12803500</v>
      </c>
    </row>
    <row r="27" spans="1:6">
      <c r="A27" s="156"/>
      <c r="B27" s="157" t="s">
        <v>40</v>
      </c>
      <c r="C27" s="157"/>
      <c r="D27" s="166">
        <f>D26</f>
        <v>11</v>
      </c>
      <c r="E27" s="166">
        <f>E26</f>
        <v>4000000</v>
      </c>
      <c r="F27" s="166">
        <f>F26</f>
        <v>12803500</v>
      </c>
    </row>
    <row r="28" spans="1:6">
      <c r="A28" s="168"/>
      <c r="B28" s="168"/>
      <c r="C28" s="156"/>
    </row>
    <row r="29" spans="1:6">
      <c r="A29" s="168"/>
      <c r="B29" s="168"/>
      <c r="C29" s="156"/>
    </row>
    <row r="30" spans="1:6">
      <c r="A30" s="168"/>
      <c r="B30" s="168"/>
      <c r="C30" s="156"/>
    </row>
  </sheetData>
  <mergeCells count="8">
    <mergeCell ref="B20:C20"/>
    <mergeCell ref="B24:F24"/>
    <mergeCell ref="B1:E1"/>
    <mergeCell ref="B2:F2"/>
    <mergeCell ref="B6:D6"/>
    <mergeCell ref="B8:F8"/>
    <mergeCell ref="B13:C13"/>
    <mergeCell ref="B17:F17"/>
  </mergeCells>
  <pageMargins left="0.7" right="0" top="0.75" bottom="0" header="0.3" footer="0.3"/>
  <pageSetup paperSize="9" scale="85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21"/>
  <sheetViews>
    <sheetView workbookViewId="0">
      <selection activeCell="K6" sqref="K6"/>
    </sheetView>
  </sheetViews>
  <sheetFormatPr defaultColWidth="9.140625" defaultRowHeight="16.5" customHeight="1"/>
  <cols>
    <col min="1" max="1" width="1.7109375" style="2" customWidth="1"/>
    <col min="2" max="2" width="33" style="1" customWidth="1"/>
    <col min="3" max="3" width="9.7109375" style="1" customWidth="1"/>
    <col min="4" max="4" width="11.85546875" style="1" customWidth="1"/>
    <col min="5" max="5" width="11.5703125" style="1" customWidth="1"/>
    <col min="6" max="6" width="19.140625" style="1" customWidth="1"/>
    <col min="7" max="16384" width="9.140625" style="2"/>
  </cols>
  <sheetData>
    <row r="1" spans="1:6" ht="27.95" customHeight="1">
      <c r="A1" s="9"/>
      <c r="B1" s="306" t="s">
        <v>0</v>
      </c>
      <c r="C1" s="306"/>
      <c r="D1" s="10"/>
      <c r="E1" s="10"/>
      <c r="F1" s="10"/>
    </row>
    <row r="2" spans="1:6" ht="27.95" customHeight="1">
      <c r="A2" s="9"/>
      <c r="B2" s="309" t="s">
        <v>306</v>
      </c>
      <c r="C2" s="309"/>
      <c r="D2" s="309"/>
      <c r="E2" s="309"/>
      <c r="F2" s="309"/>
    </row>
    <row r="3" spans="1:6" ht="42.75" customHeight="1">
      <c r="A3" s="6"/>
      <c r="B3" s="307" t="s">
        <v>47</v>
      </c>
      <c r="C3" s="308"/>
      <c r="D3" s="308"/>
      <c r="E3" s="308"/>
      <c r="F3" s="308"/>
    </row>
    <row r="4" spans="1:6" ht="31.5" customHeight="1">
      <c r="A4" s="6"/>
      <c r="B4" s="7" t="s">
        <v>48</v>
      </c>
      <c r="C4" s="8" t="s">
        <v>49</v>
      </c>
      <c r="D4" s="8" t="s">
        <v>20</v>
      </c>
      <c r="E4" s="8" t="s">
        <v>50</v>
      </c>
      <c r="F4" s="8" t="s">
        <v>51</v>
      </c>
    </row>
    <row r="5" spans="1:6" ht="20.100000000000001" customHeight="1">
      <c r="A5" s="6"/>
      <c r="B5" s="78" t="s">
        <v>97</v>
      </c>
      <c r="C5" s="79" t="s">
        <v>52</v>
      </c>
      <c r="D5" s="80" t="s">
        <v>53</v>
      </c>
      <c r="E5" s="81">
        <v>1030000</v>
      </c>
      <c r="F5" s="82">
        <v>45942</v>
      </c>
    </row>
    <row r="6" spans="1:6" ht="20.100000000000001" customHeight="1">
      <c r="A6" s="6"/>
      <c r="B6" s="78" t="s">
        <v>97</v>
      </c>
      <c r="C6" s="80" t="s">
        <v>59</v>
      </c>
      <c r="D6" s="80" t="s">
        <v>54</v>
      </c>
      <c r="E6" s="81">
        <v>964981</v>
      </c>
      <c r="F6" s="80" t="s">
        <v>55</v>
      </c>
    </row>
    <row r="7" spans="1:6" ht="20.100000000000001" customHeight="1">
      <c r="A7" s="6"/>
      <c r="B7" s="78" t="s">
        <v>100</v>
      </c>
      <c r="C7" s="79" t="s">
        <v>52</v>
      </c>
      <c r="D7" s="80" t="s">
        <v>56</v>
      </c>
      <c r="E7" s="81" t="s">
        <v>57</v>
      </c>
      <c r="F7" s="82">
        <v>45910</v>
      </c>
    </row>
    <row r="8" spans="1:6" ht="20.100000000000001" customHeight="1">
      <c r="A8" s="6"/>
      <c r="B8" s="78" t="s">
        <v>96</v>
      </c>
      <c r="C8" s="79" t="s">
        <v>52</v>
      </c>
      <c r="D8" s="80" t="s">
        <v>58</v>
      </c>
      <c r="E8" s="81">
        <v>984000</v>
      </c>
      <c r="F8" s="82">
        <v>46640</v>
      </c>
    </row>
    <row r="9" spans="1:6" ht="20.100000000000001" customHeight="1">
      <c r="A9" s="6"/>
      <c r="B9" s="78" t="s">
        <v>100</v>
      </c>
      <c r="C9" s="79" t="s">
        <v>59</v>
      </c>
      <c r="D9" s="83" t="s">
        <v>60</v>
      </c>
      <c r="E9" s="81" t="s">
        <v>57</v>
      </c>
      <c r="F9" s="84" t="s">
        <v>57</v>
      </c>
    </row>
    <row r="10" spans="1:6" ht="20.100000000000001" customHeight="1">
      <c r="A10" s="6"/>
      <c r="B10" s="78" t="s">
        <v>96</v>
      </c>
      <c r="C10" s="79" t="s">
        <v>59</v>
      </c>
      <c r="D10" s="83" t="s">
        <v>61</v>
      </c>
      <c r="E10" s="81" t="s">
        <v>57</v>
      </c>
      <c r="F10" s="84" t="s">
        <v>57</v>
      </c>
    </row>
    <row r="11" spans="1:6" ht="20.100000000000001" customHeight="1">
      <c r="A11" s="6"/>
      <c r="B11" s="78" t="s">
        <v>100</v>
      </c>
      <c r="C11" s="85" t="s">
        <v>62</v>
      </c>
      <c r="D11" s="83" t="s">
        <v>63</v>
      </c>
      <c r="E11" s="81" t="s">
        <v>57</v>
      </c>
      <c r="F11" s="84" t="s">
        <v>57</v>
      </c>
    </row>
    <row r="12" spans="1:6" ht="20.100000000000001" customHeight="1">
      <c r="A12" s="6"/>
      <c r="B12" s="78" t="s">
        <v>96</v>
      </c>
      <c r="C12" s="85" t="s">
        <v>62</v>
      </c>
      <c r="D12" s="83" t="s">
        <v>64</v>
      </c>
      <c r="E12" s="81" t="s">
        <v>57</v>
      </c>
      <c r="F12" s="84" t="s">
        <v>57</v>
      </c>
    </row>
    <row r="13" spans="1:6" ht="20.100000000000001" customHeight="1">
      <c r="A13" s="6"/>
      <c r="B13" s="78" t="s">
        <v>99</v>
      </c>
      <c r="C13" s="79" t="s">
        <v>52</v>
      </c>
      <c r="D13" s="83" t="s">
        <v>102</v>
      </c>
      <c r="E13" s="81" t="s">
        <v>57</v>
      </c>
      <c r="F13" s="84" t="s">
        <v>57</v>
      </c>
    </row>
    <row r="14" spans="1:6" ht="20.100000000000001" customHeight="1">
      <c r="A14" s="6"/>
      <c r="B14" s="78" t="s">
        <v>98</v>
      </c>
      <c r="C14" s="79" t="s">
        <v>52</v>
      </c>
      <c r="D14" s="83" t="s">
        <v>103</v>
      </c>
      <c r="E14" s="81" t="s">
        <v>57</v>
      </c>
      <c r="F14" s="84" t="s">
        <v>57</v>
      </c>
    </row>
    <row r="15" spans="1:6" ht="20.100000000000001" customHeight="1">
      <c r="A15" s="6"/>
      <c r="B15" s="78" t="s">
        <v>99</v>
      </c>
      <c r="C15" s="79" t="s">
        <v>59</v>
      </c>
      <c r="D15" s="83" t="s">
        <v>211</v>
      </c>
      <c r="E15" s="114">
        <v>503650</v>
      </c>
      <c r="F15" s="84" t="s">
        <v>57</v>
      </c>
    </row>
    <row r="16" spans="1:6" ht="20.100000000000001" customHeight="1">
      <c r="B16" s="78" t="s">
        <v>98</v>
      </c>
      <c r="C16" s="79" t="s">
        <v>59</v>
      </c>
      <c r="D16" s="83" t="s">
        <v>101</v>
      </c>
      <c r="E16" s="81">
        <v>1026082</v>
      </c>
      <c r="F16" s="84" t="s">
        <v>57</v>
      </c>
    </row>
    <row r="17" spans="1:6" ht="20.100000000000001" customHeight="1">
      <c r="A17" s="6"/>
      <c r="B17" s="78" t="s">
        <v>99</v>
      </c>
      <c r="C17" s="85" t="s">
        <v>62</v>
      </c>
      <c r="D17" s="83" t="s">
        <v>214</v>
      </c>
      <c r="E17" s="81" t="s">
        <v>57</v>
      </c>
      <c r="F17" s="84" t="s">
        <v>57</v>
      </c>
    </row>
    <row r="18" spans="1:6" ht="20.100000000000001" customHeight="1">
      <c r="A18" s="6"/>
      <c r="B18" s="78" t="s">
        <v>98</v>
      </c>
      <c r="C18" s="85" t="s">
        <v>62</v>
      </c>
      <c r="D18" s="83" t="s">
        <v>215</v>
      </c>
      <c r="E18" s="81" t="s">
        <v>57</v>
      </c>
      <c r="F18" s="84" t="s">
        <v>57</v>
      </c>
    </row>
    <row r="19" spans="1:6" ht="20.100000000000001" customHeight="1">
      <c r="A19" s="6"/>
      <c r="B19" s="78" t="s">
        <v>251</v>
      </c>
      <c r="C19" s="85" t="s">
        <v>52</v>
      </c>
      <c r="D19" s="83" t="s">
        <v>253</v>
      </c>
      <c r="E19" s="81" t="s">
        <v>57</v>
      </c>
      <c r="F19" s="84" t="s">
        <v>57</v>
      </c>
    </row>
    <row r="20" spans="1:6" ht="20.100000000000001" customHeight="1">
      <c r="A20" s="6"/>
      <c r="B20" s="78" t="s">
        <v>252</v>
      </c>
      <c r="C20" s="85" t="s">
        <v>59</v>
      </c>
      <c r="D20" s="83" t="s">
        <v>254</v>
      </c>
      <c r="E20" s="81" t="s">
        <v>57</v>
      </c>
      <c r="F20" s="84" t="s">
        <v>57</v>
      </c>
    </row>
    <row r="21" spans="1:6" ht="20.100000000000001" customHeight="1">
      <c r="A21" s="6"/>
      <c r="B21" s="78" t="s">
        <v>251</v>
      </c>
      <c r="C21" s="85" t="s">
        <v>59</v>
      </c>
      <c r="D21" s="83" t="s">
        <v>255</v>
      </c>
      <c r="E21" s="81" t="s">
        <v>57</v>
      </c>
      <c r="F21" s="84" t="s">
        <v>57</v>
      </c>
    </row>
  </sheetData>
  <mergeCells count="3">
    <mergeCell ref="B1:C1"/>
    <mergeCell ref="B3:F3"/>
    <mergeCell ref="B2:F2"/>
  </mergeCells>
  <phoneticPr fontId="3" type="noConversion"/>
  <pageMargins left="0.70866141732283505" right="0.31496062992126" top="0.74803149606299202" bottom="0.74803149606299202" header="0.31496062992126" footer="0.31496062992126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11" sqref="C11"/>
    </sheetView>
  </sheetViews>
  <sheetFormatPr defaultRowHeight="15"/>
  <cols>
    <col min="1" max="1" width="36.85546875" style="3" customWidth="1"/>
    <col min="2" max="2" width="14.42578125" style="4" customWidth="1"/>
    <col min="3" max="3" width="89.7109375" customWidth="1"/>
  </cols>
  <sheetData>
    <row r="1" spans="1:3" ht="27.95" customHeight="1">
      <c r="A1" s="310" t="s">
        <v>65</v>
      </c>
      <c r="B1" s="310"/>
      <c r="C1" s="310"/>
    </row>
    <row r="2" spans="1:3" ht="34.5" customHeight="1">
      <c r="A2" s="5" t="s">
        <v>66</v>
      </c>
      <c r="B2" s="16" t="s">
        <v>67</v>
      </c>
      <c r="C2" s="17" t="s">
        <v>68</v>
      </c>
    </row>
    <row r="3" spans="1:3" ht="34.5" customHeight="1">
      <c r="A3" s="18" t="s">
        <v>69</v>
      </c>
      <c r="B3" s="16">
        <v>45515</v>
      </c>
      <c r="C3" s="17" t="s">
        <v>70</v>
      </c>
    </row>
    <row r="4" spans="1:3" ht="34.5" customHeight="1">
      <c r="A4" s="18" t="s">
        <v>71</v>
      </c>
      <c r="B4" s="16">
        <v>45530</v>
      </c>
      <c r="C4" s="17" t="s">
        <v>72</v>
      </c>
    </row>
    <row r="5" spans="1:3" ht="34.5" customHeight="1">
      <c r="A5" s="18" t="s">
        <v>73</v>
      </c>
      <c r="B5" s="16">
        <v>45530</v>
      </c>
      <c r="C5" s="17" t="s">
        <v>74</v>
      </c>
    </row>
    <row r="6" spans="1:3" ht="34.5" customHeight="1">
      <c r="A6" s="5" t="s">
        <v>75</v>
      </c>
      <c r="B6" s="16">
        <v>45530</v>
      </c>
      <c r="C6" s="17" t="s">
        <v>76</v>
      </c>
    </row>
    <row r="7" spans="1:3" ht="34.5" customHeight="1">
      <c r="A7" s="5" t="s">
        <v>77</v>
      </c>
      <c r="B7" s="16">
        <v>45560</v>
      </c>
      <c r="C7" s="17" t="s">
        <v>78</v>
      </c>
    </row>
    <row r="8" spans="1:3" ht="25.5" customHeight="1">
      <c r="A8" s="5" t="s">
        <v>207</v>
      </c>
      <c r="B8" s="16" t="s">
        <v>206</v>
      </c>
      <c r="C8" s="17" t="s">
        <v>208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9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2025-10-01T11:00:35Z</cp:lastPrinted>
  <dcterms:created xsi:type="dcterms:W3CDTF">2024-09-12T06:50:39Z</dcterms:created>
  <dcterms:modified xsi:type="dcterms:W3CDTF">2025-10-01T11:00:55Z</dcterms:modified>
</cp:coreProperties>
</file>